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<sst xmlns="http://schemas.openxmlformats.org/spreadsheetml/2006/main" count="116" uniqueCount="73">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</sst>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" sqref="M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14707609.4092</v>
      </c>
      <c r="F3" s="25">
        <f>RA!I7</f>
        <v>1809386.7981</v>
      </c>
      <c r="G3" s="16">
        <f>E3-F3</f>
        <v>12898222.611099999</v>
      </c>
      <c r="H3" s="27">
        <f>RA!J7</f>
        <v>12.302385437079799</v>
      </c>
      <c r="I3" s="20">
        <f>SUM(I4:I40)</f>
        <v>14707613.020983854</v>
      </c>
      <c r="J3" s="21">
        <f>SUM(J4:J40)</f>
        <v>12898222.658790525</v>
      </c>
      <c r="K3" s="22">
        <f>E3-I3</f>
        <v>-3.611783854663372</v>
      </c>
      <c r="L3" s="22">
        <f>G3-J3</f>
        <v>-4.7690525650978088E-2</v>
      </c>
    </row>
    <row r="4" spans="1:13" x14ac:dyDescent="0.15">
      <c r="A4" s="41">
        <f>RA!A8</f>
        <v>41849</v>
      </c>
      <c r="B4" s="12">
        <v>12</v>
      </c>
      <c r="C4" s="38" t="s">
        <v>6</v>
      </c>
      <c r="D4" s="38"/>
      <c r="E4" s="15">
        <f>VLOOKUP(C4,RA!B8:D39,3,0)</f>
        <v>529112.5148</v>
      </c>
      <c r="F4" s="25">
        <f>VLOOKUP(C4,RA!B8:I43,8,0)</f>
        <v>129100.1972</v>
      </c>
      <c r="G4" s="16">
        <f t="shared" ref="G4:G40" si="0">E4-F4</f>
        <v>400012.31760000001</v>
      </c>
      <c r="H4" s="27">
        <f>RA!J8</f>
        <v>24.399384552224902</v>
      </c>
      <c r="I4" s="20">
        <f>VLOOKUP(B4,RMS!B:D,3,FALSE)</f>
        <v>529112.86875897401</v>
      </c>
      <c r="J4" s="21">
        <f>VLOOKUP(B4,RMS!B:E,4,FALSE)</f>
        <v>400012.32367606799</v>
      </c>
      <c r="K4" s="22">
        <f t="shared" ref="K4:K40" si="1">E4-I4</f>
        <v>-0.35395897401031107</v>
      </c>
      <c r="L4" s="22">
        <f t="shared" ref="L4:L40" si="2">G4-J4</f>
        <v>-6.0760679771192372E-3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88268.526899999997</v>
      </c>
      <c r="F5" s="25">
        <f>VLOOKUP(C5,RA!B9:I44,8,0)</f>
        <v>19887.130300000001</v>
      </c>
      <c r="G5" s="16">
        <f t="shared" si="0"/>
        <v>68381.396599999993</v>
      </c>
      <c r="H5" s="27">
        <f>RA!J9</f>
        <v>22.530261916039802</v>
      </c>
      <c r="I5" s="20">
        <f>VLOOKUP(B5,RMS!B:D,3,FALSE)</f>
        <v>88268.539577770207</v>
      </c>
      <c r="J5" s="21">
        <f>VLOOKUP(B5,RMS!B:E,4,FALSE)</f>
        <v>68381.400354428595</v>
      </c>
      <c r="K5" s="22">
        <f t="shared" si="1"/>
        <v>-1.2677770209847949E-2</v>
      </c>
      <c r="L5" s="22">
        <f t="shared" si="2"/>
        <v>-3.7544286024058238E-3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149681.80780000001</v>
      </c>
      <c r="F6" s="25">
        <f>VLOOKUP(C6,RA!B10:I45,8,0)</f>
        <v>42944.871299999999</v>
      </c>
      <c r="G6" s="16">
        <f t="shared" si="0"/>
        <v>106736.93650000001</v>
      </c>
      <c r="H6" s="27">
        <f>RA!J10</f>
        <v>28.690775406308301</v>
      </c>
      <c r="I6" s="20">
        <f>VLOOKUP(B6,RMS!B:D,3,FALSE)</f>
        <v>149683.79615042699</v>
      </c>
      <c r="J6" s="21">
        <f>VLOOKUP(B6,RMS!B:E,4,FALSE)</f>
        <v>106736.93531880301</v>
      </c>
      <c r="K6" s="22">
        <f t="shared" si="1"/>
        <v>-1.9883504269819241</v>
      </c>
      <c r="L6" s="22">
        <f t="shared" si="2"/>
        <v>1.1811970034614205E-3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49132.045899999997</v>
      </c>
      <c r="F7" s="25">
        <f>VLOOKUP(C7,RA!B11:I46,8,0)</f>
        <v>11356.882600000001</v>
      </c>
      <c r="G7" s="16">
        <f t="shared" si="0"/>
        <v>37775.1633</v>
      </c>
      <c r="H7" s="27">
        <f>RA!J11</f>
        <v>23.1150207404654</v>
      </c>
      <c r="I7" s="20">
        <f>VLOOKUP(B7,RMS!B:D,3,FALSE)</f>
        <v>49132.075383760697</v>
      </c>
      <c r="J7" s="21">
        <f>VLOOKUP(B7,RMS!B:E,4,FALSE)</f>
        <v>37775.163400854697</v>
      </c>
      <c r="K7" s="22">
        <f t="shared" si="1"/>
        <v>-2.9483760699804407E-2</v>
      </c>
      <c r="L7" s="22">
        <f t="shared" si="2"/>
        <v>-1.0085469693876803E-4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102889.9077</v>
      </c>
      <c r="F8" s="25">
        <f>VLOOKUP(C8,RA!B12:I47,8,0)</f>
        <v>23654.7873</v>
      </c>
      <c r="G8" s="16">
        <f t="shared" si="0"/>
        <v>79235.1204</v>
      </c>
      <c r="H8" s="27">
        <f>RA!J12</f>
        <v>22.990386354482101</v>
      </c>
      <c r="I8" s="20">
        <f>VLOOKUP(B8,RMS!B:D,3,FALSE)</f>
        <v>102889.91292991499</v>
      </c>
      <c r="J8" s="21">
        <f>VLOOKUP(B8,RMS!B:E,4,FALSE)</f>
        <v>79235.122848717903</v>
      </c>
      <c r="K8" s="22">
        <f t="shared" si="1"/>
        <v>-5.2299149974714965E-3</v>
      </c>
      <c r="L8" s="22">
        <f t="shared" si="2"/>
        <v>-2.4487179034622386E-3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241564.3903</v>
      </c>
      <c r="F9" s="25">
        <f>VLOOKUP(C9,RA!B13:I48,8,0)</f>
        <v>72187.365300000005</v>
      </c>
      <c r="G9" s="16">
        <f t="shared" si="0"/>
        <v>169377.02499999999</v>
      </c>
      <c r="H9" s="27">
        <f>RA!J13</f>
        <v>29.883280896803601</v>
      </c>
      <c r="I9" s="20">
        <f>VLOOKUP(B9,RMS!B:D,3,FALSE)</f>
        <v>241564.50362393199</v>
      </c>
      <c r="J9" s="21">
        <f>VLOOKUP(B9,RMS!B:E,4,FALSE)</f>
        <v>169377.02505384601</v>
      </c>
      <c r="K9" s="22">
        <f t="shared" si="1"/>
        <v>-0.11332393198972568</v>
      </c>
      <c r="L9" s="22">
        <f t="shared" si="2"/>
        <v>-5.3846015362069011E-5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148751.24069999999</v>
      </c>
      <c r="F10" s="25">
        <f>VLOOKUP(C10,RA!B14:I49,8,0)</f>
        <v>15968.436900000001</v>
      </c>
      <c r="G10" s="16">
        <f t="shared" si="0"/>
        <v>132782.80379999999</v>
      </c>
      <c r="H10" s="27">
        <f>RA!J14</f>
        <v>10.734994091380401</v>
      </c>
      <c r="I10" s="20">
        <f>VLOOKUP(B10,RMS!B:D,3,FALSE)</f>
        <v>148751.24307008501</v>
      </c>
      <c r="J10" s="21">
        <f>VLOOKUP(B10,RMS!B:E,4,FALSE)</f>
        <v>132782.80363418799</v>
      </c>
      <c r="K10" s="22">
        <f t="shared" si="1"/>
        <v>-2.370085014263168E-3</v>
      </c>
      <c r="L10" s="22">
        <f t="shared" si="2"/>
        <v>1.6581200179643929E-4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88969.010599999994</v>
      </c>
      <c r="F11" s="25">
        <f>VLOOKUP(C11,RA!B15:I50,8,0)</f>
        <v>19854.728299999999</v>
      </c>
      <c r="G11" s="16">
        <f t="shared" si="0"/>
        <v>69114.282299999992</v>
      </c>
      <c r="H11" s="27">
        <f>RA!J15</f>
        <v>22.316453972120499</v>
      </c>
      <c r="I11" s="20">
        <f>VLOOKUP(B11,RMS!B:D,3,FALSE)</f>
        <v>88969.035756410303</v>
      </c>
      <c r="J11" s="21">
        <f>VLOOKUP(B11,RMS!B:E,4,FALSE)</f>
        <v>69114.282213675193</v>
      </c>
      <c r="K11" s="22">
        <f t="shared" si="1"/>
        <v>-2.5156410309136845E-2</v>
      </c>
      <c r="L11" s="22">
        <f t="shared" si="2"/>
        <v>8.6324798758141696E-5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861442.47499999998</v>
      </c>
      <c r="F12" s="25">
        <f>VLOOKUP(C12,RA!B16:I51,8,0)</f>
        <v>24376.054100000001</v>
      </c>
      <c r="G12" s="16">
        <f t="shared" si="0"/>
        <v>837066.42090000003</v>
      </c>
      <c r="H12" s="27">
        <f>RA!J16</f>
        <v>2.8296786851611899</v>
      </c>
      <c r="I12" s="20">
        <f>VLOOKUP(B12,RMS!B:D,3,FALSE)</f>
        <v>861442.31240000005</v>
      </c>
      <c r="J12" s="21">
        <f>VLOOKUP(B12,RMS!B:E,4,FALSE)</f>
        <v>837066.42090000003</v>
      </c>
      <c r="K12" s="22">
        <f t="shared" si="1"/>
        <v>0.16259999992325902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390794.25439999998</v>
      </c>
      <c r="F13" s="25">
        <f>VLOOKUP(C13,RA!B17:I52,8,0)</f>
        <v>60223.621200000001</v>
      </c>
      <c r="G13" s="16">
        <f t="shared" si="0"/>
        <v>330570.63319999998</v>
      </c>
      <c r="H13" s="27">
        <f>RA!J17</f>
        <v>15.410569761948899</v>
      </c>
      <c r="I13" s="20">
        <f>VLOOKUP(B13,RMS!B:D,3,FALSE)</f>
        <v>390794.32008803397</v>
      </c>
      <c r="J13" s="21">
        <f>VLOOKUP(B13,RMS!B:E,4,FALSE)</f>
        <v>330570.633870085</v>
      </c>
      <c r="K13" s="22">
        <f t="shared" si="1"/>
        <v>-6.5688033995684236E-2</v>
      </c>
      <c r="L13" s="22">
        <f t="shared" si="2"/>
        <v>-6.7008502082899213E-4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1659908.7137</v>
      </c>
      <c r="F14" s="25">
        <f>VLOOKUP(C14,RA!B18:I53,8,0)</f>
        <v>273728.15860000002</v>
      </c>
      <c r="G14" s="16">
        <f t="shared" si="0"/>
        <v>1386180.5551</v>
      </c>
      <c r="H14" s="27">
        <f>RA!J18</f>
        <v>16.490554952859402</v>
      </c>
      <c r="I14" s="20">
        <f>VLOOKUP(B14,RMS!B:D,3,FALSE)</f>
        <v>1659908.8973282101</v>
      </c>
      <c r="J14" s="21">
        <f>VLOOKUP(B14,RMS!B:E,4,FALSE)</f>
        <v>1386180.5577162399</v>
      </c>
      <c r="K14" s="22">
        <f t="shared" si="1"/>
        <v>-0.18362821009941399</v>
      </c>
      <c r="L14" s="22">
        <f t="shared" si="2"/>
        <v>-2.616239944472909E-3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389699.30290000001</v>
      </c>
      <c r="F15" s="25">
        <f>VLOOKUP(C15,RA!B19:I54,8,0)</f>
        <v>46082.965199999999</v>
      </c>
      <c r="G15" s="16">
        <f t="shared" si="0"/>
        <v>343616.33770000003</v>
      </c>
      <c r="H15" s="27">
        <f>RA!J19</f>
        <v>11.8252624156798</v>
      </c>
      <c r="I15" s="20">
        <f>VLOOKUP(B15,RMS!B:D,3,FALSE)</f>
        <v>389699.33809487202</v>
      </c>
      <c r="J15" s="21">
        <f>VLOOKUP(B15,RMS!B:E,4,FALSE)</f>
        <v>343616.33750085498</v>
      </c>
      <c r="K15" s="22">
        <f t="shared" si="1"/>
        <v>-3.5194872005376965E-2</v>
      </c>
      <c r="L15" s="22">
        <f t="shared" si="2"/>
        <v>1.9914505537599325E-4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802240.38549999997</v>
      </c>
      <c r="F16" s="25">
        <f>VLOOKUP(C16,RA!B20:I55,8,0)</f>
        <v>74651.603400000007</v>
      </c>
      <c r="G16" s="16">
        <f t="shared" si="0"/>
        <v>727588.78209999995</v>
      </c>
      <c r="H16" s="27">
        <f>RA!J20</f>
        <v>9.3053908465943191</v>
      </c>
      <c r="I16" s="20">
        <f>VLOOKUP(B16,RMS!B:D,3,FALSE)</f>
        <v>802240.37329999998</v>
      </c>
      <c r="J16" s="21">
        <f>VLOOKUP(B16,RMS!B:E,4,FALSE)</f>
        <v>727588.78209999995</v>
      </c>
      <c r="K16" s="22">
        <f t="shared" si="1"/>
        <v>1.2199999997392297E-2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310937.90529999998</v>
      </c>
      <c r="F17" s="25">
        <f>VLOOKUP(C17,RA!B21:I56,8,0)</f>
        <v>38407.813199999997</v>
      </c>
      <c r="G17" s="16">
        <f t="shared" si="0"/>
        <v>272530.09210000001</v>
      </c>
      <c r="H17" s="27">
        <f>RA!J21</f>
        <v>12.3522454307857</v>
      </c>
      <c r="I17" s="20">
        <f>VLOOKUP(B17,RMS!B:D,3,FALSE)</f>
        <v>310937.62285405799</v>
      </c>
      <c r="J17" s="21">
        <f>VLOOKUP(B17,RMS!B:E,4,FALSE)</f>
        <v>272530.09211554303</v>
      </c>
      <c r="K17" s="22">
        <f t="shared" si="1"/>
        <v>0.28244594199350104</v>
      </c>
      <c r="L17" s="22">
        <f t="shared" si="2"/>
        <v>-1.5543017070740461E-5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1251440.382</v>
      </c>
      <c r="F18" s="25">
        <f>VLOOKUP(C18,RA!B22:I57,8,0)</f>
        <v>96119.7016</v>
      </c>
      <c r="G18" s="16">
        <f t="shared" si="0"/>
        <v>1155320.6804</v>
      </c>
      <c r="H18" s="27">
        <f>RA!J22</f>
        <v>7.68072558489646</v>
      </c>
      <c r="I18" s="20">
        <f>VLOOKUP(B18,RMS!B:D,3,FALSE)</f>
        <v>1251441.0335333301</v>
      </c>
      <c r="J18" s="21">
        <f>VLOOKUP(B18,RMS!B:E,4,FALSE)</f>
        <v>1155320.6776999999</v>
      </c>
      <c r="K18" s="22">
        <f t="shared" si="1"/>
        <v>-0.6515333300922066</v>
      </c>
      <c r="L18" s="22">
        <f t="shared" si="2"/>
        <v>2.7000000700354576E-3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2285714.7244000002</v>
      </c>
      <c r="F19" s="25">
        <f>VLOOKUP(C19,RA!B23:I58,8,0)</f>
        <v>246267.00409999999</v>
      </c>
      <c r="G19" s="16">
        <f t="shared" si="0"/>
        <v>2039447.7203000002</v>
      </c>
      <c r="H19" s="27">
        <f>RA!J23</f>
        <v>10.7741793615406</v>
      </c>
      <c r="I19" s="20">
        <f>VLOOKUP(B19,RMS!B:D,3,FALSE)</f>
        <v>2285715.3517906</v>
      </c>
      <c r="J19" s="21">
        <f>VLOOKUP(B19,RMS!B:E,4,FALSE)</f>
        <v>2039447.75654103</v>
      </c>
      <c r="K19" s="22">
        <f t="shared" si="1"/>
        <v>-0.627390599809587</v>
      </c>
      <c r="L19" s="22">
        <f t="shared" si="2"/>
        <v>-3.6241029854863882E-2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243204.9376</v>
      </c>
      <c r="F20" s="25">
        <f>VLOOKUP(C20,RA!B24:I59,8,0)</f>
        <v>47685.143199999999</v>
      </c>
      <c r="G20" s="16">
        <f t="shared" si="0"/>
        <v>195519.79440000001</v>
      </c>
      <c r="H20" s="27">
        <f>RA!J24</f>
        <v>19.606979887237301</v>
      </c>
      <c r="I20" s="20">
        <f>VLOOKUP(B20,RMS!B:D,3,FALSE)</f>
        <v>243204.926863392</v>
      </c>
      <c r="J20" s="21">
        <f>VLOOKUP(B20,RMS!B:E,4,FALSE)</f>
        <v>195519.79644979301</v>
      </c>
      <c r="K20" s="22">
        <f t="shared" si="1"/>
        <v>1.073660800466314E-2</v>
      </c>
      <c r="L20" s="22">
        <f t="shared" si="2"/>
        <v>-2.0497929945122451E-3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221141.9999</v>
      </c>
      <c r="F21" s="25">
        <f>VLOOKUP(C21,RA!B25:I60,8,0)</f>
        <v>19399.6312</v>
      </c>
      <c r="G21" s="16">
        <f t="shared" si="0"/>
        <v>201742.36869999999</v>
      </c>
      <c r="H21" s="27">
        <f>RA!J25</f>
        <v>8.7724770549115405</v>
      </c>
      <c r="I21" s="20">
        <f>VLOOKUP(B21,RMS!B:D,3,FALSE)</f>
        <v>221142.005209878</v>
      </c>
      <c r="J21" s="21">
        <f>VLOOKUP(B21,RMS!B:E,4,FALSE)</f>
        <v>201742.364040177</v>
      </c>
      <c r="K21" s="22">
        <f t="shared" si="1"/>
        <v>-5.309878004482016E-3</v>
      </c>
      <c r="L21" s="22">
        <f t="shared" si="2"/>
        <v>4.6598229964729398E-3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566090.64130000002</v>
      </c>
      <c r="F22" s="25">
        <f>VLOOKUP(C22,RA!B26:I61,8,0)</f>
        <v>124042.3129</v>
      </c>
      <c r="G22" s="16">
        <f t="shared" si="0"/>
        <v>442048.3284</v>
      </c>
      <c r="H22" s="27">
        <f>RA!J26</f>
        <v>21.912093903397299</v>
      </c>
      <c r="I22" s="20">
        <f>VLOOKUP(B22,RMS!B:D,3,FALSE)</f>
        <v>566090.65157552401</v>
      </c>
      <c r="J22" s="21">
        <f>VLOOKUP(B22,RMS!B:E,4,FALSE)</f>
        <v>442048.41089914599</v>
      </c>
      <c r="K22" s="22">
        <f t="shared" si="1"/>
        <v>-1.0275523993186653E-2</v>
      </c>
      <c r="L22" s="22">
        <f t="shared" si="2"/>
        <v>-8.2499145995825529E-2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231479.15479999999</v>
      </c>
      <c r="F23" s="25">
        <f>VLOOKUP(C23,RA!B27:I62,8,0)</f>
        <v>76377.474300000002</v>
      </c>
      <c r="G23" s="16">
        <f t="shared" si="0"/>
        <v>155101.68049999999</v>
      </c>
      <c r="H23" s="27">
        <f>RA!J27</f>
        <v>32.995400543081601</v>
      </c>
      <c r="I23" s="20">
        <f>VLOOKUP(B23,RMS!B:D,3,FALSE)</f>
        <v>231479.116465025</v>
      </c>
      <c r="J23" s="21">
        <f>VLOOKUP(B23,RMS!B:E,4,FALSE)</f>
        <v>155101.69768651601</v>
      </c>
      <c r="K23" s="22">
        <f t="shared" si="1"/>
        <v>3.8334974989993498E-2</v>
      </c>
      <c r="L23" s="22">
        <f t="shared" si="2"/>
        <v>-1.7186516022775322E-2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781871.81480000005</v>
      </c>
      <c r="F24" s="25">
        <f>VLOOKUP(C24,RA!B28:I63,8,0)</f>
        <v>32316.359199999999</v>
      </c>
      <c r="G24" s="16">
        <f t="shared" si="0"/>
        <v>749555.4556000001</v>
      </c>
      <c r="H24" s="27">
        <f>RA!J28</f>
        <v>4.1332042654928598</v>
      </c>
      <c r="I24" s="20">
        <f>VLOOKUP(B24,RMS!B:D,3,FALSE)</f>
        <v>781871.81486814201</v>
      </c>
      <c r="J24" s="21">
        <f>VLOOKUP(B24,RMS!B:E,4,FALSE)</f>
        <v>749555.42315044196</v>
      </c>
      <c r="K24" s="22">
        <f t="shared" si="1"/>
        <v>-6.814196240156889E-5</v>
      </c>
      <c r="L24" s="22">
        <f t="shared" si="2"/>
        <v>3.2449558144435287E-2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546976.8798</v>
      </c>
      <c r="F25" s="25">
        <f>VLOOKUP(C25,RA!B29:I64,8,0)</f>
        <v>80531.756699999998</v>
      </c>
      <c r="G25" s="16">
        <f t="shared" si="0"/>
        <v>466445.12309999997</v>
      </c>
      <c r="H25" s="27">
        <f>RA!J29</f>
        <v>14.723064113687199</v>
      </c>
      <c r="I25" s="20">
        <f>VLOOKUP(B25,RMS!B:D,3,FALSE)</f>
        <v>546976.87708053098</v>
      </c>
      <c r="J25" s="21">
        <f>VLOOKUP(B25,RMS!B:E,4,FALSE)</f>
        <v>466445.12861850503</v>
      </c>
      <c r="K25" s="22">
        <f t="shared" si="1"/>
        <v>2.7194690192118287E-3</v>
      </c>
      <c r="L25" s="22">
        <f t="shared" si="2"/>
        <v>-5.5185050587169826E-3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1104140.4990000001</v>
      </c>
      <c r="F26" s="25">
        <f>VLOOKUP(C26,RA!B30:I65,8,0)</f>
        <v>130604.125</v>
      </c>
      <c r="G26" s="16">
        <f t="shared" si="0"/>
        <v>973536.37400000007</v>
      </c>
      <c r="H26" s="27">
        <f>RA!J30</f>
        <v>11.828578438911199</v>
      </c>
      <c r="I26" s="20">
        <f>VLOOKUP(B26,RMS!B:D,3,FALSE)</f>
        <v>1104140.5079584101</v>
      </c>
      <c r="J26" s="21">
        <f>VLOOKUP(B26,RMS!B:E,4,FALSE)</f>
        <v>973536.34925094701</v>
      </c>
      <c r="K26" s="22">
        <f t="shared" si="1"/>
        <v>-8.9584100060164928E-3</v>
      </c>
      <c r="L26" s="22">
        <f t="shared" si="2"/>
        <v>2.4749053060077131E-2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722198.72560000001</v>
      </c>
      <c r="F27" s="25">
        <f>VLOOKUP(C27,RA!B31:I66,8,0)</f>
        <v>13100.411700000001</v>
      </c>
      <c r="G27" s="16">
        <f t="shared" si="0"/>
        <v>709098.31389999995</v>
      </c>
      <c r="H27" s="27">
        <f>RA!J31</f>
        <v>1.8139621735161899</v>
      </c>
      <c r="I27" s="20">
        <f>VLOOKUP(B27,RMS!B:D,3,FALSE)</f>
        <v>722198.77291769895</v>
      </c>
      <c r="J27" s="21">
        <f>VLOOKUP(B27,RMS!B:E,4,FALSE)</f>
        <v>709098.30011592899</v>
      </c>
      <c r="K27" s="22">
        <f t="shared" si="1"/>
        <v>-4.7317698947153986E-2</v>
      </c>
      <c r="L27" s="22">
        <f t="shared" si="2"/>
        <v>1.3784070964902639E-2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120131.47070000001</v>
      </c>
      <c r="F28" s="25">
        <f>VLOOKUP(C28,RA!B32:I67,8,0)</f>
        <v>33822.885199999997</v>
      </c>
      <c r="G28" s="16">
        <f t="shared" si="0"/>
        <v>86308.585500000016</v>
      </c>
      <c r="H28" s="27">
        <f>RA!J32</f>
        <v>28.154891472580601</v>
      </c>
      <c r="I28" s="20">
        <f>VLOOKUP(B28,RMS!B:D,3,FALSE)</f>
        <v>120131.432564224</v>
      </c>
      <c r="J28" s="21">
        <f>VLOOKUP(B28,RMS!B:E,4,FALSE)</f>
        <v>86308.559092312295</v>
      </c>
      <c r="K28" s="22">
        <f t="shared" si="1"/>
        <v>3.8135776005219668E-2</v>
      </c>
      <c r="L28" s="22">
        <f t="shared" si="2"/>
        <v>2.640768772107549E-2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149446.41250000001</v>
      </c>
      <c r="F31" s="25">
        <f>VLOOKUP(C31,RA!B35:I70,8,0)</f>
        <v>17300.703000000001</v>
      </c>
      <c r="G31" s="16">
        <f t="shared" si="0"/>
        <v>132145.7095</v>
      </c>
      <c r="H31" s="27">
        <f>RA!J35</f>
        <v>11.576526134409599</v>
      </c>
      <c r="I31" s="20">
        <f>VLOOKUP(B31,RMS!B:D,3,FALSE)</f>
        <v>149446.4124</v>
      </c>
      <c r="J31" s="21">
        <f>VLOOKUP(B31,RMS!B:E,4,FALSE)</f>
        <v>132145.7065</v>
      </c>
      <c r="K31" s="22">
        <f t="shared" si="1"/>
        <v>1.0000000474974513E-4</v>
      </c>
      <c r="L31" s="22">
        <f t="shared" si="2"/>
        <v>2.9999999969732016E-3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224327.7788</v>
      </c>
      <c r="F35" s="25">
        <f>VLOOKUP(C35,RA!B8:I74,8,0)</f>
        <v>12453.641100000001</v>
      </c>
      <c r="G35" s="16">
        <f t="shared" si="0"/>
        <v>211874.13769999999</v>
      </c>
      <c r="H35" s="27">
        <f>RA!J39</f>
        <v>5.5515376502270302</v>
      </c>
      <c r="I35" s="20">
        <f>VLOOKUP(B35,RMS!B:D,3,FALSE)</f>
        <v>224327.77777777801</v>
      </c>
      <c r="J35" s="21">
        <f>VLOOKUP(B35,RMS!B:E,4,FALSE)</f>
        <v>211874.134615385</v>
      </c>
      <c r="K35" s="22">
        <f t="shared" si="1"/>
        <v>1.0222219862043858E-3</v>
      </c>
      <c r="L35" s="22">
        <f t="shared" si="2"/>
        <v>3.0846149893477559E-3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426360.18290000001</v>
      </c>
      <c r="F36" s="25">
        <f>VLOOKUP(C36,RA!B8:I75,8,0)</f>
        <v>24536.1093</v>
      </c>
      <c r="G36" s="16">
        <f t="shared" si="0"/>
        <v>401824.0736</v>
      </c>
      <c r="H36" s="27">
        <f>RA!J40</f>
        <v>5.7547844015619001</v>
      </c>
      <c r="I36" s="20">
        <f>VLOOKUP(B36,RMS!B:D,3,FALSE)</f>
        <v>426360.17685982899</v>
      </c>
      <c r="J36" s="21">
        <f>VLOOKUP(B36,RMS!B:E,4,FALSE)</f>
        <v>401824.07406239299</v>
      </c>
      <c r="K36" s="22">
        <f t="shared" si="1"/>
        <v>6.0401710215955973E-3</v>
      </c>
      <c r="L36" s="22">
        <f t="shared" si="2"/>
        <v>-4.6239298535510898E-4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19691.3236</v>
      </c>
      <c r="F40" s="25">
        <f>VLOOKUP(C40,RA!B8:I78,8,0)</f>
        <v>2404.9247</v>
      </c>
      <c r="G40" s="16">
        <f t="shared" si="0"/>
        <v>17286.3989</v>
      </c>
      <c r="H40" s="27">
        <f>RA!J43</f>
        <v>0</v>
      </c>
      <c r="I40" s="20">
        <f>VLOOKUP(B40,RMS!B:D,3,FALSE)</f>
        <v>19691.323803040599</v>
      </c>
      <c r="J40" s="21">
        <f>VLOOKUP(B40,RMS!B:E,4,FALSE)</f>
        <v>17286.399364647201</v>
      </c>
      <c r="K40" s="22">
        <f t="shared" si="1"/>
        <v>-2.0304059944464825E-4</v>
      </c>
      <c r="L40" s="22">
        <f t="shared" si="2"/>
        <v>-4.6464720071526244E-4</v>
      </c>
      <c r="M40" s="36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6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6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7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5"/>
      <c r="W4" s="44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5" t="s">
        <v>4</v>
      </c>
      <c r="C6" s="46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7" t="s">
        <v>5</v>
      </c>
      <c r="B7" s="48"/>
      <c r="C7" s="49"/>
      <c r="D7" s="65">
        <v>14707609.4092</v>
      </c>
      <c r="E7" s="65">
        <v>20377342</v>
      </c>
      <c r="F7" s="66">
        <v>72.176289769293803</v>
      </c>
      <c r="G7" s="65">
        <v>14936549.5276</v>
      </c>
      <c r="H7" s="66">
        <v>-1.5327510411756</v>
      </c>
      <c r="I7" s="65">
        <v>1809386.7981</v>
      </c>
      <c r="J7" s="66">
        <v>12.302385437079799</v>
      </c>
      <c r="K7" s="65">
        <v>1300420.9606000001</v>
      </c>
      <c r="L7" s="66">
        <v>8.7063009980789801</v>
      </c>
      <c r="M7" s="66">
        <v>0.39138544588297602</v>
      </c>
      <c r="N7" s="65">
        <v>503738198.60509998</v>
      </c>
      <c r="O7" s="65">
        <v>4186021565.9584999</v>
      </c>
      <c r="P7" s="65">
        <v>924090</v>
      </c>
      <c r="Q7" s="65">
        <v>929780</v>
      </c>
      <c r="R7" s="66">
        <v>-0.61197272473058095</v>
      </c>
      <c r="S7" s="65">
        <v>15.9157759625145</v>
      </c>
      <c r="T7" s="65">
        <v>15.8833483554174</v>
      </c>
      <c r="U7" s="67">
        <v>0.20374505882364299</v>
      </c>
      <c r="V7" s="55"/>
      <c r="W7" s="55"/>
    </row>
    <row r="8" spans="1:23" ht="14.25" thickBot="1" x14ac:dyDescent="0.2">
      <c r="A8" s="50">
        <v>41849</v>
      </c>
      <c r="B8" s="53" t="s">
        <v>6</v>
      </c>
      <c r="C8" s="54"/>
      <c r="D8" s="68">
        <v>529112.5148</v>
      </c>
      <c r="E8" s="68">
        <v>587432</v>
      </c>
      <c r="F8" s="69">
        <v>90.072130016750904</v>
      </c>
      <c r="G8" s="68">
        <v>494812.14689999999</v>
      </c>
      <c r="H8" s="69">
        <v>6.93199795415127</v>
      </c>
      <c r="I8" s="68">
        <v>129100.1972</v>
      </c>
      <c r="J8" s="69">
        <v>24.399384552224902</v>
      </c>
      <c r="K8" s="68">
        <v>86142.481599999999</v>
      </c>
      <c r="L8" s="69">
        <v>17.409128320653199</v>
      </c>
      <c r="M8" s="69">
        <v>0.498682122944552</v>
      </c>
      <c r="N8" s="68">
        <v>19022495.452399999</v>
      </c>
      <c r="O8" s="68">
        <v>159607137.4445</v>
      </c>
      <c r="P8" s="68">
        <v>25699</v>
      </c>
      <c r="Q8" s="68">
        <v>27001</v>
      </c>
      <c r="R8" s="69">
        <v>-4.8220436280137697</v>
      </c>
      <c r="S8" s="68">
        <v>20.588836717382001</v>
      </c>
      <c r="T8" s="68">
        <v>19.519862242139201</v>
      </c>
      <c r="U8" s="70">
        <v>5.1920100679624301</v>
      </c>
      <c r="V8" s="55"/>
      <c r="W8" s="55"/>
    </row>
    <row r="9" spans="1:23" ht="12" customHeight="1" thickBot="1" x14ac:dyDescent="0.2">
      <c r="A9" s="51"/>
      <c r="B9" s="53" t="s">
        <v>7</v>
      </c>
      <c r="C9" s="54"/>
      <c r="D9" s="68">
        <v>88268.526899999997</v>
      </c>
      <c r="E9" s="68">
        <v>123159</v>
      </c>
      <c r="F9" s="69">
        <v>71.670382919640502</v>
      </c>
      <c r="G9" s="68">
        <v>97029.177299999996</v>
      </c>
      <c r="H9" s="69">
        <v>-9.02888249058668</v>
      </c>
      <c r="I9" s="68">
        <v>19887.130300000001</v>
      </c>
      <c r="J9" s="69">
        <v>22.530261916039802</v>
      </c>
      <c r="K9" s="68">
        <v>20221.702499999999</v>
      </c>
      <c r="L9" s="69">
        <v>20.8408471170249</v>
      </c>
      <c r="M9" s="69">
        <v>-1.6545204341721E-2</v>
      </c>
      <c r="N9" s="68">
        <v>3465950.7230000002</v>
      </c>
      <c r="O9" s="68">
        <v>26971393.983399998</v>
      </c>
      <c r="P9" s="68">
        <v>5061</v>
      </c>
      <c r="Q9" s="68">
        <v>5176</v>
      </c>
      <c r="R9" s="69">
        <v>-2.22179289026275</v>
      </c>
      <c r="S9" s="68">
        <v>17.440926081802001</v>
      </c>
      <c r="T9" s="68">
        <v>17.441359099690899</v>
      </c>
      <c r="U9" s="70">
        <v>-2.48276890133E-3</v>
      </c>
      <c r="V9" s="55"/>
      <c r="W9" s="55"/>
    </row>
    <row r="10" spans="1:23" ht="14.25" thickBot="1" x14ac:dyDescent="0.2">
      <c r="A10" s="51"/>
      <c r="B10" s="53" t="s">
        <v>8</v>
      </c>
      <c r="C10" s="54"/>
      <c r="D10" s="68">
        <v>149681.80780000001</v>
      </c>
      <c r="E10" s="68">
        <v>181035</v>
      </c>
      <c r="F10" s="69">
        <v>82.681143314828603</v>
      </c>
      <c r="G10" s="68">
        <v>137275.0056</v>
      </c>
      <c r="H10" s="69">
        <v>9.0379178247143503</v>
      </c>
      <c r="I10" s="68">
        <v>42944.871299999999</v>
      </c>
      <c r="J10" s="69">
        <v>28.690775406308301</v>
      </c>
      <c r="K10" s="68">
        <v>28869.885999999999</v>
      </c>
      <c r="L10" s="69">
        <v>21.030693733222499</v>
      </c>
      <c r="M10" s="69">
        <v>0.48753172423334101</v>
      </c>
      <c r="N10" s="68">
        <v>5406884.0861</v>
      </c>
      <c r="O10" s="68">
        <v>40984874.922300003</v>
      </c>
      <c r="P10" s="68">
        <v>87030</v>
      </c>
      <c r="Q10" s="68">
        <v>88315</v>
      </c>
      <c r="R10" s="69">
        <v>-1.45501896620053</v>
      </c>
      <c r="S10" s="68">
        <v>1.71988748477537</v>
      </c>
      <c r="T10" s="68">
        <v>1.7630709335899899</v>
      </c>
      <c r="U10" s="70">
        <v>-2.5108298767733599</v>
      </c>
      <c r="V10" s="55"/>
      <c r="W10" s="55"/>
    </row>
    <row r="11" spans="1:23" ht="14.25" thickBot="1" x14ac:dyDescent="0.2">
      <c r="A11" s="51"/>
      <c r="B11" s="53" t="s">
        <v>9</v>
      </c>
      <c r="C11" s="54"/>
      <c r="D11" s="68">
        <v>49132.045899999997</v>
      </c>
      <c r="E11" s="68">
        <v>48942</v>
      </c>
      <c r="F11" s="69">
        <v>100.388308405868</v>
      </c>
      <c r="G11" s="68">
        <v>38258.167399999998</v>
      </c>
      <c r="H11" s="69">
        <v>28.422371584897199</v>
      </c>
      <c r="I11" s="68">
        <v>11356.882600000001</v>
      </c>
      <c r="J11" s="69">
        <v>23.1150207404654</v>
      </c>
      <c r="K11" s="68">
        <v>6255.4008000000003</v>
      </c>
      <c r="L11" s="69">
        <v>16.3504977501876</v>
      </c>
      <c r="M11" s="69">
        <v>0.81553236364966397</v>
      </c>
      <c r="N11" s="68">
        <v>1911659.1875</v>
      </c>
      <c r="O11" s="68">
        <v>17012195.384399999</v>
      </c>
      <c r="P11" s="68">
        <v>2876</v>
      </c>
      <c r="Q11" s="68">
        <v>2869</v>
      </c>
      <c r="R11" s="69">
        <v>0.24398745207390199</v>
      </c>
      <c r="S11" s="68">
        <v>17.083465194714901</v>
      </c>
      <c r="T11" s="68">
        <v>16.926201673056799</v>
      </c>
      <c r="U11" s="70">
        <v>0.92055985050809597</v>
      </c>
      <c r="V11" s="55"/>
      <c r="W11" s="55"/>
    </row>
    <row r="12" spans="1:23" ht="14.25" thickBot="1" x14ac:dyDescent="0.2">
      <c r="A12" s="51"/>
      <c r="B12" s="53" t="s">
        <v>10</v>
      </c>
      <c r="C12" s="54"/>
      <c r="D12" s="68">
        <v>102889.9077</v>
      </c>
      <c r="E12" s="68">
        <v>146789</v>
      </c>
      <c r="F12" s="69">
        <v>70.093745239765894</v>
      </c>
      <c r="G12" s="68">
        <v>107559.51270000001</v>
      </c>
      <c r="H12" s="69">
        <v>-4.3414151689439597</v>
      </c>
      <c r="I12" s="68">
        <v>23654.7873</v>
      </c>
      <c r="J12" s="69">
        <v>22.990386354482101</v>
      </c>
      <c r="K12" s="68">
        <v>8454.6646000000001</v>
      </c>
      <c r="L12" s="69">
        <v>7.8604526812810702</v>
      </c>
      <c r="M12" s="69">
        <v>1.7978386392761201</v>
      </c>
      <c r="N12" s="68">
        <v>5625770.9433000004</v>
      </c>
      <c r="O12" s="68">
        <v>50515203.290700004</v>
      </c>
      <c r="P12" s="68">
        <v>1452</v>
      </c>
      <c r="Q12" s="68">
        <v>1492</v>
      </c>
      <c r="R12" s="69">
        <v>-2.6809651474530898</v>
      </c>
      <c r="S12" s="68">
        <v>70.860817975206601</v>
      </c>
      <c r="T12" s="68">
        <v>92.373070308311</v>
      </c>
      <c r="U12" s="70">
        <v>-30.358458945014299</v>
      </c>
      <c r="V12" s="55"/>
      <c r="W12" s="55"/>
    </row>
    <row r="13" spans="1:23" ht="14.25" thickBot="1" x14ac:dyDescent="0.2">
      <c r="A13" s="51"/>
      <c r="B13" s="53" t="s">
        <v>11</v>
      </c>
      <c r="C13" s="54"/>
      <c r="D13" s="68">
        <v>241564.3903</v>
      </c>
      <c r="E13" s="68">
        <v>294771</v>
      </c>
      <c r="F13" s="69">
        <v>81.949849306749996</v>
      </c>
      <c r="G13" s="68">
        <v>242046.57320000001</v>
      </c>
      <c r="H13" s="69">
        <v>-0.19921079386717699</v>
      </c>
      <c r="I13" s="68">
        <v>72187.365300000005</v>
      </c>
      <c r="J13" s="69">
        <v>29.883280896803601</v>
      </c>
      <c r="K13" s="68">
        <v>61872.8289</v>
      </c>
      <c r="L13" s="69">
        <v>25.562365160557501</v>
      </c>
      <c r="M13" s="69">
        <v>0.16670542762269</v>
      </c>
      <c r="N13" s="68">
        <v>9650407.3059999999</v>
      </c>
      <c r="O13" s="68">
        <v>80179644.411300004</v>
      </c>
      <c r="P13" s="68">
        <v>9829</v>
      </c>
      <c r="Q13" s="68">
        <v>10035</v>
      </c>
      <c r="R13" s="69">
        <v>-2.0528151469855498</v>
      </c>
      <c r="S13" s="68">
        <v>24.5767006104385</v>
      </c>
      <c r="T13" s="68">
        <v>24.972314947683099</v>
      </c>
      <c r="U13" s="70">
        <v>-1.6097129696757699</v>
      </c>
      <c r="V13" s="55"/>
      <c r="W13" s="55"/>
    </row>
    <row r="14" spans="1:23" ht="14.25" thickBot="1" x14ac:dyDescent="0.2">
      <c r="A14" s="51"/>
      <c r="B14" s="53" t="s">
        <v>12</v>
      </c>
      <c r="C14" s="54"/>
      <c r="D14" s="68">
        <v>148751.24069999999</v>
      </c>
      <c r="E14" s="68">
        <v>156402</v>
      </c>
      <c r="F14" s="69">
        <v>95.108272720297705</v>
      </c>
      <c r="G14" s="68">
        <v>142294.79519999999</v>
      </c>
      <c r="H14" s="69">
        <v>4.5373729172070201</v>
      </c>
      <c r="I14" s="68">
        <v>15968.436900000001</v>
      </c>
      <c r="J14" s="69">
        <v>10.734994091380401</v>
      </c>
      <c r="K14" s="68">
        <v>2764.2046999999998</v>
      </c>
      <c r="L14" s="69">
        <v>1.9425901672052199</v>
      </c>
      <c r="M14" s="69">
        <v>4.7768648248083796</v>
      </c>
      <c r="N14" s="68">
        <v>5338099.7838000003</v>
      </c>
      <c r="O14" s="68">
        <v>38109207.986000001</v>
      </c>
      <c r="P14" s="68">
        <v>2752</v>
      </c>
      <c r="Q14" s="68">
        <v>2848</v>
      </c>
      <c r="R14" s="69">
        <v>-3.3707865168539302</v>
      </c>
      <c r="S14" s="68">
        <v>54.052049672965097</v>
      </c>
      <c r="T14" s="68">
        <v>53.671702176966299</v>
      </c>
      <c r="U14" s="70">
        <v>0.70366896038182203</v>
      </c>
      <c r="V14" s="55"/>
      <c r="W14" s="55"/>
    </row>
    <row r="15" spans="1:23" ht="14.25" thickBot="1" x14ac:dyDescent="0.2">
      <c r="A15" s="51"/>
      <c r="B15" s="53" t="s">
        <v>13</v>
      </c>
      <c r="C15" s="54"/>
      <c r="D15" s="68">
        <v>88969.010599999994</v>
      </c>
      <c r="E15" s="68">
        <v>93786</v>
      </c>
      <c r="F15" s="69">
        <v>94.863850254835498</v>
      </c>
      <c r="G15" s="68">
        <v>84791.749200000006</v>
      </c>
      <c r="H15" s="69">
        <v>4.9264951359205797</v>
      </c>
      <c r="I15" s="68">
        <v>19854.728299999999</v>
      </c>
      <c r="J15" s="69">
        <v>22.316453972120499</v>
      </c>
      <c r="K15" s="68">
        <v>6583.2902000000004</v>
      </c>
      <c r="L15" s="69">
        <v>7.7640693370670499</v>
      </c>
      <c r="M15" s="69">
        <v>2.01592785625644</v>
      </c>
      <c r="N15" s="68">
        <v>4016289.9515999998</v>
      </c>
      <c r="O15" s="68">
        <v>29838157.2476</v>
      </c>
      <c r="P15" s="68">
        <v>4106</v>
      </c>
      <c r="Q15" s="68">
        <v>4366</v>
      </c>
      <c r="R15" s="69">
        <v>-5.9551076500229101</v>
      </c>
      <c r="S15" s="68">
        <v>21.6680493424257</v>
      </c>
      <c r="T15" s="68">
        <v>21.229824919835099</v>
      </c>
      <c r="U15" s="70">
        <v>2.0224451941439399</v>
      </c>
      <c r="V15" s="55"/>
      <c r="W15" s="55"/>
    </row>
    <row r="16" spans="1:23" ht="14.25" thickBot="1" x14ac:dyDescent="0.2">
      <c r="A16" s="51"/>
      <c r="B16" s="53" t="s">
        <v>14</v>
      </c>
      <c r="C16" s="54"/>
      <c r="D16" s="68">
        <v>861442.47499999998</v>
      </c>
      <c r="E16" s="68">
        <v>1068307</v>
      </c>
      <c r="F16" s="69">
        <v>80.636228630908505</v>
      </c>
      <c r="G16" s="68">
        <v>1024704.8349</v>
      </c>
      <c r="H16" s="69">
        <v>-15.932623165180299</v>
      </c>
      <c r="I16" s="68">
        <v>24376.054100000001</v>
      </c>
      <c r="J16" s="69">
        <v>2.8296786851611899</v>
      </c>
      <c r="K16" s="68">
        <v>-79355.8315</v>
      </c>
      <c r="L16" s="69">
        <v>-7.7442624253592296</v>
      </c>
      <c r="M16" s="69">
        <v>-1.3071740745353999</v>
      </c>
      <c r="N16" s="68">
        <v>29471087.776799999</v>
      </c>
      <c r="O16" s="68">
        <v>216362226.32100001</v>
      </c>
      <c r="P16" s="68">
        <v>59273</v>
      </c>
      <c r="Q16" s="68">
        <v>58615</v>
      </c>
      <c r="R16" s="69">
        <v>1.1225795444852</v>
      </c>
      <c r="S16" s="68">
        <v>14.5334718168475</v>
      </c>
      <c r="T16" s="68">
        <v>15.139109896784101</v>
      </c>
      <c r="U16" s="70">
        <v>-4.1671947871021704</v>
      </c>
      <c r="V16" s="55"/>
      <c r="W16" s="55"/>
    </row>
    <row r="17" spans="1:23" ht="12" thickBot="1" x14ac:dyDescent="0.2">
      <c r="A17" s="51"/>
      <c r="B17" s="53" t="s">
        <v>15</v>
      </c>
      <c r="C17" s="54"/>
      <c r="D17" s="68">
        <v>390794.25439999998</v>
      </c>
      <c r="E17" s="68">
        <v>488080</v>
      </c>
      <c r="F17" s="69">
        <v>80.067663989509896</v>
      </c>
      <c r="G17" s="68">
        <v>628561.4423</v>
      </c>
      <c r="H17" s="69">
        <v>-37.827199045168001</v>
      </c>
      <c r="I17" s="68">
        <v>60223.621200000001</v>
      </c>
      <c r="J17" s="69">
        <v>15.410569761948899</v>
      </c>
      <c r="K17" s="68">
        <v>38551.459300000002</v>
      </c>
      <c r="L17" s="69">
        <v>6.1332841478367603</v>
      </c>
      <c r="M17" s="69">
        <v>0.56216190757790596</v>
      </c>
      <c r="N17" s="68">
        <v>18291300.8917</v>
      </c>
      <c r="O17" s="68">
        <v>208802741.63299999</v>
      </c>
      <c r="P17" s="68">
        <v>11926</v>
      </c>
      <c r="Q17" s="68">
        <v>12278</v>
      </c>
      <c r="R17" s="69">
        <v>-2.8669164359016102</v>
      </c>
      <c r="S17" s="68">
        <v>32.768258795908103</v>
      </c>
      <c r="T17" s="68">
        <v>34.659050610848702</v>
      </c>
      <c r="U17" s="70">
        <v>-5.7701931210842599</v>
      </c>
      <c r="V17" s="37"/>
      <c r="W17" s="37"/>
    </row>
    <row r="18" spans="1:23" ht="12" thickBot="1" x14ac:dyDescent="0.2">
      <c r="A18" s="51"/>
      <c r="B18" s="53" t="s">
        <v>16</v>
      </c>
      <c r="C18" s="54"/>
      <c r="D18" s="68">
        <v>1659908.7137</v>
      </c>
      <c r="E18" s="68">
        <v>2060567</v>
      </c>
      <c r="F18" s="69">
        <v>80.555920467521801</v>
      </c>
      <c r="G18" s="68">
        <v>1574119.0736</v>
      </c>
      <c r="H18" s="69">
        <v>5.45000956654438</v>
      </c>
      <c r="I18" s="68">
        <v>273728.15860000002</v>
      </c>
      <c r="J18" s="69">
        <v>16.490554952859402</v>
      </c>
      <c r="K18" s="68">
        <v>123201.7047</v>
      </c>
      <c r="L18" s="69">
        <v>7.8267080785850904</v>
      </c>
      <c r="M18" s="69">
        <v>1.2217887265970599</v>
      </c>
      <c r="N18" s="68">
        <v>56210598.961199999</v>
      </c>
      <c r="O18" s="68">
        <v>518715357.73229998</v>
      </c>
      <c r="P18" s="68">
        <v>85764</v>
      </c>
      <c r="Q18" s="68">
        <v>87772</v>
      </c>
      <c r="R18" s="69">
        <v>-2.28774552249009</v>
      </c>
      <c r="S18" s="68">
        <v>19.354376121682801</v>
      </c>
      <c r="T18" s="68">
        <v>19.165752120266099</v>
      </c>
      <c r="U18" s="70">
        <v>0.97458063349971502</v>
      </c>
      <c r="V18" s="37"/>
      <c r="W18" s="37"/>
    </row>
    <row r="19" spans="1:23" ht="12" thickBot="1" x14ac:dyDescent="0.2">
      <c r="A19" s="51"/>
      <c r="B19" s="53" t="s">
        <v>17</v>
      </c>
      <c r="C19" s="54"/>
      <c r="D19" s="68">
        <v>389699.30290000001</v>
      </c>
      <c r="E19" s="68">
        <v>756991</v>
      </c>
      <c r="F19" s="69">
        <v>51.480044399471097</v>
      </c>
      <c r="G19" s="68">
        <v>406886.50919999997</v>
      </c>
      <c r="H19" s="69">
        <v>-4.2240786832162698</v>
      </c>
      <c r="I19" s="68">
        <v>46082.965199999999</v>
      </c>
      <c r="J19" s="69">
        <v>11.8252624156798</v>
      </c>
      <c r="K19" s="68">
        <v>45003.073400000001</v>
      </c>
      <c r="L19" s="69">
        <v>11.0603503390866</v>
      </c>
      <c r="M19" s="69">
        <v>2.3995956685038001E-2</v>
      </c>
      <c r="N19" s="68">
        <v>15371524.393999999</v>
      </c>
      <c r="O19" s="68">
        <v>164108926.86680001</v>
      </c>
      <c r="P19" s="68">
        <v>9084</v>
      </c>
      <c r="Q19" s="68">
        <v>9314</v>
      </c>
      <c r="R19" s="69">
        <v>-2.46940090186816</v>
      </c>
      <c r="S19" s="68">
        <v>42.899526959489201</v>
      </c>
      <c r="T19" s="68">
        <v>41.091535011810201</v>
      </c>
      <c r="U19" s="70">
        <v>4.21447991579572</v>
      </c>
      <c r="V19" s="37"/>
      <c r="W19" s="37"/>
    </row>
    <row r="20" spans="1:23" ht="12" thickBot="1" x14ac:dyDescent="0.2">
      <c r="A20" s="51"/>
      <c r="B20" s="53" t="s">
        <v>18</v>
      </c>
      <c r="C20" s="54"/>
      <c r="D20" s="68">
        <v>802240.38549999997</v>
      </c>
      <c r="E20" s="68">
        <v>1654500</v>
      </c>
      <c r="F20" s="69">
        <v>48.488388365064999</v>
      </c>
      <c r="G20" s="68">
        <v>807298.5871</v>
      </c>
      <c r="H20" s="69">
        <v>-0.62655895610694901</v>
      </c>
      <c r="I20" s="68">
        <v>74651.603400000007</v>
      </c>
      <c r="J20" s="69">
        <v>9.3053908465943191</v>
      </c>
      <c r="K20" s="68">
        <v>4908.0734000000002</v>
      </c>
      <c r="L20" s="69">
        <v>0.60796259010323705</v>
      </c>
      <c r="M20" s="69">
        <v>14.2099606741823</v>
      </c>
      <c r="N20" s="68">
        <v>27311135.618000001</v>
      </c>
      <c r="O20" s="68">
        <v>240056889.36070001</v>
      </c>
      <c r="P20" s="68">
        <v>37418</v>
      </c>
      <c r="Q20" s="68">
        <v>38331</v>
      </c>
      <c r="R20" s="69">
        <v>-2.3818841146852399</v>
      </c>
      <c r="S20" s="68">
        <v>21.439958990325501</v>
      </c>
      <c r="T20" s="68">
        <v>21.287354269390299</v>
      </c>
      <c r="U20" s="70">
        <v>0.71177711209271599</v>
      </c>
      <c r="V20" s="37"/>
      <c r="W20" s="37"/>
    </row>
    <row r="21" spans="1:23" ht="12" thickBot="1" x14ac:dyDescent="0.2">
      <c r="A21" s="51"/>
      <c r="B21" s="53" t="s">
        <v>19</v>
      </c>
      <c r="C21" s="54"/>
      <c r="D21" s="68">
        <v>310937.90529999998</v>
      </c>
      <c r="E21" s="68">
        <v>380582</v>
      </c>
      <c r="F21" s="69">
        <v>81.700633582250305</v>
      </c>
      <c r="G21" s="68">
        <v>319510.24839999998</v>
      </c>
      <c r="H21" s="69">
        <v>-2.6829634238423998</v>
      </c>
      <c r="I21" s="68">
        <v>38407.813199999997</v>
      </c>
      <c r="J21" s="69">
        <v>12.3522454307857</v>
      </c>
      <c r="K21" s="68">
        <v>22477.576799999999</v>
      </c>
      <c r="L21" s="69">
        <v>7.0350096475966399</v>
      </c>
      <c r="M21" s="69">
        <v>0.70871680438435902</v>
      </c>
      <c r="N21" s="68">
        <v>10583997.844599999</v>
      </c>
      <c r="O21" s="68">
        <v>95956485.123799995</v>
      </c>
      <c r="P21" s="68">
        <v>29393</v>
      </c>
      <c r="Q21" s="68">
        <v>30370</v>
      </c>
      <c r="R21" s="69">
        <v>-3.2169904511030598</v>
      </c>
      <c r="S21" s="68">
        <v>10.578637951212899</v>
      </c>
      <c r="T21" s="68">
        <v>10.5179352288443</v>
      </c>
      <c r="U21" s="70">
        <v>0.57382361177846797</v>
      </c>
      <c r="V21" s="37"/>
      <c r="W21" s="37"/>
    </row>
    <row r="22" spans="1:23" ht="12" thickBot="1" x14ac:dyDescent="0.2">
      <c r="A22" s="51"/>
      <c r="B22" s="53" t="s">
        <v>20</v>
      </c>
      <c r="C22" s="54"/>
      <c r="D22" s="68">
        <v>1251440.382</v>
      </c>
      <c r="E22" s="68">
        <v>1398006</v>
      </c>
      <c r="F22" s="69">
        <v>89.516095209891802</v>
      </c>
      <c r="G22" s="68">
        <v>1132990.6839000001</v>
      </c>
      <c r="H22" s="69">
        <v>10.454604771530001</v>
      </c>
      <c r="I22" s="68">
        <v>96119.7016</v>
      </c>
      <c r="J22" s="69">
        <v>7.68072558489646</v>
      </c>
      <c r="K22" s="68">
        <v>121246.78109999999</v>
      </c>
      <c r="L22" s="69">
        <v>10.701480852661801</v>
      </c>
      <c r="M22" s="69">
        <v>-0.20723914706878799</v>
      </c>
      <c r="N22" s="68">
        <v>38138983.372199997</v>
      </c>
      <c r="O22" s="68">
        <v>292912122.40649998</v>
      </c>
      <c r="P22" s="68">
        <v>78682</v>
      </c>
      <c r="Q22" s="68">
        <v>77726</v>
      </c>
      <c r="R22" s="69">
        <v>1.22996166019094</v>
      </c>
      <c r="S22" s="68">
        <v>15.9050403141761</v>
      </c>
      <c r="T22" s="68">
        <v>15.885574771633699</v>
      </c>
      <c r="U22" s="70">
        <v>0.122385999392985</v>
      </c>
      <c r="V22" s="37"/>
      <c r="W22" s="37"/>
    </row>
    <row r="23" spans="1:23" ht="12" thickBot="1" x14ac:dyDescent="0.2">
      <c r="A23" s="51"/>
      <c r="B23" s="53" t="s">
        <v>21</v>
      </c>
      <c r="C23" s="54"/>
      <c r="D23" s="68">
        <v>2285714.7244000002</v>
      </c>
      <c r="E23" s="68">
        <v>2832861</v>
      </c>
      <c r="F23" s="69">
        <v>80.685735177264306</v>
      </c>
      <c r="G23" s="68">
        <v>2248636.3102000002</v>
      </c>
      <c r="H23" s="69">
        <v>1.64892891001576</v>
      </c>
      <c r="I23" s="68">
        <v>246267.00409999999</v>
      </c>
      <c r="J23" s="69">
        <v>10.7741793615406</v>
      </c>
      <c r="K23" s="68">
        <v>121011.0969</v>
      </c>
      <c r="L23" s="69">
        <v>5.3815326360729703</v>
      </c>
      <c r="M23" s="69">
        <v>1.03507785987187</v>
      </c>
      <c r="N23" s="68">
        <v>79755289.253000006</v>
      </c>
      <c r="O23" s="68">
        <v>604446272.10000002</v>
      </c>
      <c r="P23" s="68">
        <v>77540</v>
      </c>
      <c r="Q23" s="68">
        <v>78492</v>
      </c>
      <c r="R23" s="69">
        <v>-1.2128624573205</v>
      </c>
      <c r="S23" s="68">
        <v>29.4778788289915</v>
      </c>
      <c r="T23" s="68">
        <v>28.117944158640402</v>
      </c>
      <c r="U23" s="70">
        <v>4.6134074919041197</v>
      </c>
      <c r="V23" s="37"/>
      <c r="W23" s="37"/>
    </row>
    <row r="24" spans="1:23" ht="12" thickBot="1" x14ac:dyDescent="0.2">
      <c r="A24" s="51"/>
      <c r="B24" s="53" t="s">
        <v>22</v>
      </c>
      <c r="C24" s="54"/>
      <c r="D24" s="68">
        <v>243204.9376</v>
      </c>
      <c r="E24" s="68">
        <v>364092</v>
      </c>
      <c r="F24" s="69">
        <v>66.7976603715544</v>
      </c>
      <c r="G24" s="68">
        <v>306863.01679999998</v>
      </c>
      <c r="H24" s="69">
        <v>-20.744786994481501</v>
      </c>
      <c r="I24" s="68">
        <v>47685.143199999999</v>
      </c>
      <c r="J24" s="69">
        <v>19.606979887237301</v>
      </c>
      <c r="K24" s="68">
        <v>53182.102500000001</v>
      </c>
      <c r="L24" s="69">
        <v>17.3308934568227</v>
      </c>
      <c r="M24" s="69">
        <v>-0.103361075279038</v>
      </c>
      <c r="N24" s="68">
        <v>8316953.6074000001</v>
      </c>
      <c r="O24" s="68">
        <v>66247351.831500001</v>
      </c>
      <c r="P24" s="68">
        <v>26808</v>
      </c>
      <c r="Q24" s="68">
        <v>26815</v>
      </c>
      <c r="R24" s="69">
        <v>-2.6104792093973001E-2</v>
      </c>
      <c r="S24" s="68">
        <v>9.0721030140256609</v>
      </c>
      <c r="T24" s="68">
        <v>9.1620047175088608</v>
      </c>
      <c r="U24" s="70">
        <v>-0.99096872405662595</v>
      </c>
      <c r="V24" s="37"/>
      <c r="W24" s="37"/>
    </row>
    <row r="25" spans="1:23" ht="12" thickBot="1" x14ac:dyDescent="0.2">
      <c r="A25" s="51"/>
      <c r="B25" s="53" t="s">
        <v>23</v>
      </c>
      <c r="C25" s="54"/>
      <c r="D25" s="68">
        <v>221141.9999</v>
      </c>
      <c r="E25" s="68">
        <v>271591</v>
      </c>
      <c r="F25" s="69">
        <v>81.4246421641365</v>
      </c>
      <c r="G25" s="68">
        <v>214240.62779999999</v>
      </c>
      <c r="H25" s="69">
        <v>3.2213180902562502</v>
      </c>
      <c r="I25" s="68">
        <v>19399.6312</v>
      </c>
      <c r="J25" s="69">
        <v>8.7724770549115405</v>
      </c>
      <c r="K25" s="68">
        <v>21657.554899999999</v>
      </c>
      <c r="L25" s="69">
        <v>10.108985920363301</v>
      </c>
      <c r="M25" s="69">
        <v>-0.104255707092771</v>
      </c>
      <c r="N25" s="68">
        <v>7276287.1955000004</v>
      </c>
      <c r="O25" s="68">
        <v>64302172.529299997</v>
      </c>
      <c r="P25" s="68">
        <v>17873</v>
      </c>
      <c r="Q25" s="68">
        <v>18110</v>
      </c>
      <c r="R25" s="69">
        <v>-1.3086692435118701</v>
      </c>
      <c r="S25" s="68">
        <v>12.372964801656099</v>
      </c>
      <c r="T25" s="68">
        <v>12.4975713583655</v>
      </c>
      <c r="U25" s="70">
        <v>-1.0070872964314601</v>
      </c>
      <c r="V25" s="37"/>
      <c r="W25" s="37"/>
    </row>
    <row r="26" spans="1:23" ht="12" thickBot="1" x14ac:dyDescent="0.2">
      <c r="A26" s="51"/>
      <c r="B26" s="53" t="s">
        <v>24</v>
      </c>
      <c r="C26" s="54"/>
      <c r="D26" s="68">
        <v>566090.64130000002</v>
      </c>
      <c r="E26" s="68">
        <v>665016</v>
      </c>
      <c r="F26" s="69">
        <v>85.124364120562504</v>
      </c>
      <c r="G26" s="68">
        <v>611034.25630000001</v>
      </c>
      <c r="H26" s="69">
        <v>-7.3553347519576704</v>
      </c>
      <c r="I26" s="68">
        <v>124042.3129</v>
      </c>
      <c r="J26" s="69">
        <v>21.912093903397299</v>
      </c>
      <c r="K26" s="68">
        <v>112963.4457</v>
      </c>
      <c r="L26" s="69">
        <v>18.487252479759199</v>
      </c>
      <c r="M26" s="69">
        <v>9.8074798722255996E-2</v>
      </c>
      <c r="N26" s="68">
        <v>19379358.517200001</v>
      </c>
      <c r="O26" s="68">
        <v>139349608.229</v>
      </c>
      <c r="P26" s="68">
        <v>41267</v>
      </c>
      <c r="Q26" s="68">
        <v>40625</v>
      </c>
      <c r="R26" s="69">
        <v>1.5803076923077</v>
      </c>
      <c r="S26" s="68">
        <v>13.717756107785901</v>
      </c>
      <c r="T26" s="68">
        <v>12.982275428923099</v>
      </c>
      <c r="U26" s="70">
        <v>5.3615232191317697</v>
      </c>
      <c r="V26" s="37"/>
      <c r="W26" s="37"/>
    </row>
    <row r="27" spans="1:23" ht="12" thickBot="1" x14ac:dyDescent="0.2">
      <c r="A27" s="51"/>
      <c r="B27" s="53" t="s">
        <v>25</v>
      </c>
      <c r="C27" s="54"/>
      <c r="D27" s="68">
        <v>231479.15479999999</v>
      </c>
      <c r="E27" s="68">
        <v>275911</v>
      </c>
      <c r="F27" s="69">
        <v>83.896312506569203</v>
      </c>
      <c r="G27" s="68">
        <v>226574.34899999999</v>
      </c>
      <c r="H27" s="69">
        <v>2.1647665861769898</v>
      </c>
      <c r="I27" s="68">
        <v>76377.474300000002</v>
      </c>
      <c r="J27" s="69">
        <v>32.995400543081601</v>
      </c>
      <c r="K27" s="68">
        <v>64030.008800000003</v>
      </c>
      <c r="L27" s="69">
        <v>28.260043152545901</v>
      </c>
      <c r="M27" s="69">
        <v>0.19283872876806499</v>
      </c>
      <c r="N27" s="68">
        <v>7702052.9140999997</v>
      </c>
      <c r="O27" s="68">
        <v>58258768.927900001</v>
      </c>
      <c r="P27" s="68">
        <v>33719</v>
      </c>
      <c r="Q27" s="68">
        <v>34580</v>
      </c>
      <c r="R27" s="69">
        <v>-2.4898785425101302</v>
      </c>
      <c r="S27" s="68">
        <v>6.86494720484</v>
      </c>
      <c r="T27" s="68">
        <v>6.9800267987275904</v>
      </c>
      <c r="U27" s="70">
        <v>-1.6763361822571901</v>
      </c>
      <c r="V27" s="37"/>
      <c r="W27" s="37"/>
    </row>
    <row r="28" spans="1:23" ht="12" thickBot="1" x14ac:dyDescent="0.2">
      <c r="A28" s="51"/>
      <c r="B28" s="53" t="s">
        <v>26</v>
      </c>
      <c r="C28" s="54"/>
      <c r="D28" s="68">
        <v>781871.81480000005</v>
      </c>
      <c r="E28" s="68">
        <v>1057523</v>
      </c>
      <c r="F28" s="69">
        <v>73.934260985340302</v>
      </c>
      <c r="G28" s="68">
        <v>842241.7084</v>
      </c>
      <c r="H28" s="69">
        <v>-7.1677634814220097</v>
      </c>
      <c r="I28" s="68">
        <v>32316.359199999999</v>
      </c>
      <c r="J28" s="69">
        <v>4.1332042654928598</v>
      </c>
      <c r="K28" s="68">
        <v>36810.322999999997</v>
      </c>
      <c r="L28" s="69">
        <v>4.3705177068383696</v>
      </c>
      <c r="M28" s="69">
        <v>-0.122084334875301</v>
      </c>
      <c r="N28" s="68">
        <v>24386904.638</v>
      </c>
      <c r="O28" s="68">
        <v>196087033.8335</v>
      </c>
      <c r="P28" s="68">
        <v>45889</v>
      </c>
      <c r="Q28" s="68">
        <v>46606</v>
      </c>
      <c r="R28" s="69">
        <v>-1.53842852851565</v>
      </c>
      <c r="S28" s="68">
        <v>17.038327590490098</v>
      </c>
      <c r="T28" s="68">
        <v>17.525048802729302</v>
      </c>
      <c r="U28" s="70">
        <v>-2.8566255088957799</v>
      </c>
      <c r="V28" s="37"/>
      <c r="W28" s="37"/>
    </row>
    <row r="29" spans="1:23" ht="12" thickBot="1" x14ac:dyDescent="0.2">
      <c r="A29" s="51"/>
      <c r="B29" s="53" t="s">
        <v>27</v>
      </c>
      <c r="C29" s="54"/>
      <c r="D29" s="68">
        <v>546976.8798</v>
      </c>
      <c r="E29" s="68">
        <v>720287</v>
      </c>
      <c r="F29" s="69">
        <v>75.938741057384107</v>
      </c>
      <c r="G29" s="68">
        <v>609823.80940000003</v>
      </c>
      <c r="H29" s="69">
        <v>-10.305752027267401</v>
      </c>
      <c r="I29" s="68">
        <v>80531.756699999998</v>
      </c>
      <c r="J29" s="69">
        <v>14.723064113687199</v>
      </c>
      <c r="K29" s="68">
        <v>97875.683499999999</v>
      </c>
      <c r="L29" s="69">
        <v>16.049829801873301</v>
      </c>
      <c r="M29" s="69">
        <v>-0.17720363403643599</v>
      </c>
      <c r="N29" s="68">
        <v>15200320.452400001</v>
      </c>
      <c r="O29" s="68">
        <v>139300143.317</v>
      </c>
      <c r="P29" s="68">
        <v>90960</v>
      </c>
      <c r="Q29" s="68">
        <v>89290</v>
      </c>
      <c r="R29" s="69">
        <v>1.8703102251092001</v>
      </c>
      <c r="S29" s="68">
        <v>6.0133781860158297</v>
      </c>
      <c r="T29" s="68">
        <v>6.0670523328480197</v>
      </c>
      <c r="U29" s="70">
        <v>-0.89257893270394095</v>
      </c>
      <c r="V29" s="37"/>
      <c r="W29" s="37"/>
    </row>
    <row r="30" spans="1:23" ht="12" thickBot="1" x14ac:dyDescent="0.2">
      <c r="A30" s="51"/>
      <c r="B30" s="53" t="s">
        <v>28</v>
      </c>
      <c r="C30" s="54"/>
      <c r="D30" s="68">
        <v>1104140.4990000001</v>
      </c>
      <c r="E30" s="68">
        <v>1278120</v>
      </c>
      <c r="F30" s="69">
        <v>86.387858651769804</v>
      </c>
      <c r="G30" s="68">
        <v>1085518.8622999999</v>
      </c>
      <c r="H30" s="69">
        <v>1.7154595232499801</v>
      </c>
      <c r="I30" s="68">
        <v>130604.125</v>
      </c>
      <c r="J30" s="69">
        <v>11.828578438911199</v>
      </c>
      <c r="K30" s="68">
        <v>164753.78599999999</v>
      </c>
      <c r="L30" s="69">
        <v>15.177422679779101</v>
      </c>
      <c r="M30" s="69">
        <v>-0.20727694233381699</v>
      </c>
      <c r="N30" s="68">
        <v>35689912.191699997</v>
      </c>
      <c r="O30" s="68">
        <v>260353302.741</v>
      </c>
      <c r="P30" s="68">
        <v>71268</v>
      </c>
      <c r="Q30" s="68">
        <v>70608</v>
      </c>
      <c r="R30" s="69">
        <v>0.93473827328347503</v>
      </c>
      <c r="S30" s="68">
        <v>15.492794788685</v>
      </c>
      <c r="T30" s="68">
        <v>15.795697680149599</v>
      </c>
      <c r="U30" s="70">
        <v>-1.9551210455960799</v>
      </c>
      <c r="V30" s="37"/>
      <c r="W30" s="37"/>
    </row>
    <row r="31" spans="1:23" ht="12" thickBot="1" x14ac:dyDescent="0.2">
      <c r="A31" s="51"/>
      <c r="B31" s="53" t="s">
        <v>29</v>
      </c>
      <c r="C31" s="54"/>
      <c r="D31" s="68">
        <v>722198.72560000001</v>
      </c>
      <c r="E31" s="68">
        <v>794625</v>
      </c>
      <c r="F31" s="69">
        <v>90.885477501966307</v>
      </c>
      <c r="G31" s="68">
        <v>638598.64379999996</v>
      </c>
      <c r="H31" s="69">
        <v>13.091177472995399</v>
      </c>
      <c r="I31" s="68">
        <v>13100.411700000001</v>
      </c>
      <c r="J31" s="69">
        <v>1.8139621735161899</v>
      </c>
      <c r="K31" s="68">
        <v>41941.125599999999</v>
      </c>
      <c r="L31" s="69">
        <v>6.5676815958186303</v>
      </c>
      <c r="M31" s="69">
        <v>-0.68764758902894096</v>
      </c>
      <c r="N31" s="68">
        <v>23041093.653999999</v>
      </c>
      <c r="O31" s="68">
        <v>220498026.18099999</v>
      </c>
      <c r="P31" s="68">
        <v>29414</v>
      </c>
      <c r="Q31" s="68">
        <v>28862</v>
      </c>
      <c r="R31" s="69">
        <v>1.91254937287784</v>
      </c>
      <c r="S31" s="68">
        <v>24.552890650710498</v>
      </c>
      <c r="T31" s="68">
        <v>23.805455754971899</v>
      </c>
      <c r="U31" s="70">
        <v>3.0441828881642499</v>
      </c>
      <c r="V31" s="37"/>
      <c r="W31" s="37"/>
    </row>
    <row r="32" spans="1:23" ht="12" thickBot="1" x14ac:dyDescent="0.2">
      <c r="A32" s="51"/>
      <c r="B32" s="53" t="s">
        <v>30</v>
      </c>
      <c r="C32" s="54"/>
      <c r="D32" s="68">
        <v>120131.47070000001</v>
      </c>
      <c r="E32" s="68">
        <v>156490</v>
      </c>
      <c r="F32" s="69">
        <v>76.766228321298499</v>
      </c>
      <c r="G32" s="68">
        <v>125945.2831</v>
      </c>
      <c r="H32" s="69">
        <v>-4.6161414361059299</v>
      </c>
      <c r="I32" s="68">
        <v>33822.885199999997</v>
      </c>
      <c r="J32" s="69">
        <v>28.154891472580601</v>
      </c>
      <c r="K32" s="68">
        <v>32186.7065</v>
      </c>
      <c r="L32" s="69">
        <v>25.556103180493</v>
      </c>
      <c r="M32" s="69">
        <v>5.0833989491904E-2</v>
      </c>
      <c r="N32" s="68">
        <v>3896215.4180000001</v>
      </c>
      <c r="O32" s="68">
        <v>33825325.464900002</v>
      </c>
      <c r="P32" s="68">
        <v>24478</v>
      </c>
      <c r="Q32" s="68">
        <v>24957</v>
      </c>
      <c r="R32" s="69">
        <v>-1.91930119806066</v>
      </c>
      <c r="S32" s="68">
        <v>4.9077322779638903</v>
      </c>
      <c r="T32" s="68">
        <v>5.0027185919781996</v>
      </c>
      <c r="U32" s="70">
        <v>-1.9354420460303701</v>
      </c>
      <c r="V32" s="37"/>
      <c r="W32" s="37"/>
    </row>
    <row r="33" spans="1:23" ht="12" thickBot="1" x14ac:dyDescent="0.2">
      <c r="A33" s="51"/>
      <c r="B33" s="53" t="s">
        <v>31</v>
      </c>
      <c r="C33" s="54"/>
      <c r="D33" s="71"/>
      <c r="E33" s="71"/>
      <c r="F33" s="71"/>
      <c r="G33" s="68">
        <v>103.9319</v>
      </c>
      <c r="H33" s="71"/>
      <c r="I33" s="71"/>
      <c r="J33" s="71"/>
      <c r="K33" s="68">
        <v>21.807500000000001</v>
      </c>
      <c r="L33" s="69">
        <v>20.9824894955254</v>
      </c>
      <c r="M33" s="71"/>
      <c r="N33" s="68">
        <v>25.470099999999999</v>
      </c>
      <c r="O33" s="68">
        <v>4859.6175999999996</v>
      </c>
      <c r="P33" s="71"/>
      <c r="Q33" s="71"/>
      <c r="R33" s="71"/>
      <c r="S33" s="71"/>
      <c r="T33" s="71"/>
      <c r="U33" s="72"/>
      <c r="V33" s="37"/>
      <c r="W33" s="37"/>
    </row>
    <row r="34" spans="1:23" ht="12" thickBot="1" x14ac:dyDescent="0.2">
      <c r="A34" s="51"/>
      <c r="B34" s="53" t="s">
        <v>36</v>
      </c>
      <c r="C34" s="54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68">
        <v>1</v>
      </c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1"/>
      <c r="B35" s="53" t="s">
        <v>32</v>
      </c>
      <c r="C35" s="54"/>
      <c r="D35" s="68">
        <v>149446.41250000001</v>
      </c>
      <c r="E35" s="68">
        <v>131391</v>
      </c>
      <c r="F35" s="69">
        <v>113.741742204565</v>
      </c>
      <c r="G35" s="68">
        <v>131915.7169</v>
      </c>
      <c r="H35" s="69">
        <v>13.289315338588001</v>
      </c>
      <c r="I35" s="68">
        <v>17300.703000000001</v>
      </c>
      <c r="J35" s="69">
        <v>11.576526134409599</v>
      </c>
      <c r="K35" s="68">
        <v>18317.788499999999</v>
      </c>
      <c r="L35" s="69">
        <v>13.8859788131887</v>
      </c>
      <c r="M35" s="69">
        <v>-5.5524470107294999E-2</v>
      </c>
      <c r="N35" s="68">
        <v>4540203.0970999999</v>
      </c>
      <c r="O35" s="68">
        <v>35745972.079800002</v>
      </c>
      <c r="P35" s="68">
        <v>12020</v>
      </c>
      <c r="Q35" s="68">
        <v>11868</v>
      </c>
      <c r="R35" s="69">
        <v>1.28075497135154</v>
      </c>
      <c r="S35" s="68">
        <v>12.4331457986689</v>
      </c>
      <c r="T35" s="68">
        <v>12.362069068082199</v>
      </c>
      <c r="U35" s="70">
        <v>0.57167133513592705</v>
      </c>
      <c r="V35" s="37"/>
      <c r="W35" s="37"/>
    </row>
    <row r="36" spans="1:23" ht="12" customHeight="1" thickBot="1" x14ac:dyDescent="0.2">
      <c r="A36" s="51"/>
      <c r="B36" s="53" t="s">
        <v>37</v>
      </c>
      <c r="C36" s="54"/>
      <c r="D36" s="71"/>
      <c r="E36" s="68">
        <v>455553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1"/>
      <c r="B37" s="53" t="s">
        <v>38</v>
      </c>
      <c r="C37" s="54"/>
      <c r="D37" s="71"/>
      <c r="E37" s="68">
        <v>669114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1"/>
      <c r="B38" s="53" t="s">
        <v>39</v>
      </c>
      <c r="C38" s="54"/>
      <c r="D38" s="71"/>
      <c r="E38" s="68">
        <v>386097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1"/>
      <c r="B39" s="53" t="s">
        <v>33</v>
      </c>
      <c r="C39" s="54"/>
      <c r="D39" s="68">
        <v>224327.7788</v>
      </c>
      <c r="E39" s="68">
        <v>323404</v>
      </c>
      <c r="F39" s="69">
        <v>69.364565311498893</v>
      </c>
      <c r="G39" s="68">
        <v>296943.16249999998</v>
      </c>
      <c r="H39" s="69">
        <v>-24.4543040117989</v>
      </c>
      <c r="I39" s="68">
        <v>12453.641100000001</v>
      </c>
      <c r="J39" s="69">
        <v>5.5515376502270302</v>
      </c>
      <c r="K39" s="68">
        <v>14994.5376</v>
      </c>
      <c r="L39" s="69">
        <v>5.0496322170745396</v>
      </c>
      <c r="M39" s="69">
        <v>-0.16945480866312301</v>
      </c>
      <c r="N39" s="68">
        <v>7265437.8860999998</v>
      </c>
      <c r="O39" s="68">
        <v>60003664.6021</v>
      </c>
      <c r="P39" s="68">
        <v>335</v>
      </c>
      <c r="Q39" s="68">
        <v>355</v>
      </c>
      <c r="R39" s="69">
        <v>-5.6338028169014098</v>
      </c>
      <c r="S39" s="68">
        <v>669.63516059701499</v>
      </c>
      <c r="T39" s="68">
        <v>638.96954535211296</v>
      </c>
      <c r="U39" s="70">
        <v>4.5794511771995703</v>
      </c>
      <c r="V39" s="37"/>
      <c r="W39" s="37"/>
    </row>
    <row r="40" spans="1:23" ht="12" thickBot="1" x14ac:dyDescent="0.2">
      <c r="A40" s="51"/>
      <c r="B40" s="53" t="s">
        <v>34</v>
      </c>
      <c r="C40" s="54"/>
      <c r="D40" s="68">
        <v>426360.18290000001</v>
      </c>
      <c r="E40" s="68">
        <v>381134</v>
      </c>
      <c r="F40" s="69">
        <v>111.866215792871</v>
      </c>
      <c r="G40" s="68">
        <v>347876.81339999998</v>
      </c>
      <c r="H40" s="69">
        <v>22.560678515172398</v>
      </c>
      <c r="I40" s="68">
        <v>24536.1093</v>
      </c>
      <c r="J40" s="69">
        <v>5.7547844015619001</v>
      </c>
      <c r="K40" s="68">
        <v>21726.088100000001</v>
      </c>
      <c r="L40" s="69">
        <v>6.2453395176466202</v>
      </c>
      <c r="M40" s="69">
        <v>0.12933857153971501</v>
      </c>
      <c r="N40" s="68">
        <v>16918302.375100002</v>
      </c>
      <c r="O40" s="68">
        <v>120011773.8656</v>
      </c>
      <c r="P40" s="68">
        <v>2141</v>
      </c>
      <c r="Q40" s="68">
        <v>2084</v>
      </c>
      <c r="R40" s="69">
        <v>2.7351247600767801</v>
      </c>
      <c r="S40" s="68">
        <v>199.140673937412</v>
      </c>
      <c r="T40" s="68">
        <v>204.59951909788899</v>
      </c>
      <c r="U40" s="70">
        <v>-2.74120050542358</v>
      </c>
      <c r="V40" s="37"/>
      <c r="W40" s="37"/>
    </row>
    <row r="41" spans="1:23" ht="12" thickBot="1" x14ac:dyDescent="0.2">
      <c r="A41" s="51"/>
      <c r="B41" s="53" t="s">
        <v>40</v>
      </c>
      <c r="C41" s="54"/>
      <c r="D41" s="71"/>
      <c r="E41" s="68">
        <v>108939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1"/>
      <c r="B42" s="53" t="s">
        <v>41</v>
      </c>
      <c r="C42" s="54"/>
      <c r="D42" s="71"/>
      <c r="E42" s="68">
        <v>65845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1"/>
      <c r="B43" s="53" t="s">
        <v>71</v>
      </c>
      <c r="C43" s="54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2"/>
      <c r="B44" s="53" t="s">
        <v>35</v>
      </c>
      <c r="C44" s="54"/>
      <c r="D44" s="73">
        <v>19691.3236</v>
      </c>
      <c r="E44" s="73">
        <v>0</v>
      </c>
      <c r="F44" s="74"/>
      <c r="G44" s="73">
        <v>12094.528899999999</v>
      </c>
      <c r="H44" s="75">
        <v>62.811828082034701</v>
      </c>
      <c r="I44" s="73">
        <v>2404.9247</v>
      </c>
      <c r="J44" s="75">
        <v>12.2131185737052</v>
      </c>
      <c r="K44" s="73">
        <v>1751.6089999999999</v>
      </c>
      <c r="L44" s="75">
        <v>14.482655872606999</v>
      </c>
      <c r="M44" s="75">
        <v>0.372980328372371</v>
      </c>
      <c r="N44" s="73">
        <v>553654.64320000005</v>
      </c>
      <c r="O44" s="73">
        <v>7454545.5838000001</v>
      </c>
      <c r="P44" s="73">
        <v>33</v>
      </c>
      <c r="Q44" s="73">
        <v>20</v>
      </c>
      <c r="R44" s="75">
        <v>65</v>
      </c>
      <c r="S44" s="73">
        <v>596.706775757576</v>
      </c>
      <c r="T44" s="73">
        <v>1549.7149899999999</v>
      </c>
      <c r="U44" s="76">
        <v>-159.71131097556099</v>
      </c>
      <c r="V44" s="37"/>
      <c r="W44" s="37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65612</v>
      </c>
      <c r="D2" s="32">
        <v>529112.86875897401</v>
      </c>
      <c r="E2" s="32">
        <v>400012.32367606799</v>
      </c>
      <c r="F2" s="32">
        <v>129100.545082906</v>
      </c>
      <c r="G2" s="32">
        <v>400012.32367606799</v>
      </c>
      <c r="H2" s="32">
        <v>0.24399433978181101</v>
      </c>
    </row>
    <row r="3" spans="1:8" ht="14.25" x14ac:dyDescent="0.2">
      <c r="A3" s="32">
        <v>2</v>
      </c>
      <c r="B3" s="33">
        <v>13</v>
      </c>
      <c r="C3" s="32">
        <v>9317.5380000000005</v>
      </c>
      <c r="D3" s="32">
        <v>88268.539577770207</v>
      </c>
      <c r="E3" s="32">
        <v>68381.400354428595</v>
      </c>
      <c r="F3" s="32">
        <v>19887.139223341699</v>
      </c>
      <c r="G3" s="32">
        <v>68381.400354428595</v>
      </c>
      <c r="H3" s="32">
        <v>0.225302687893911</v>
      </c>
    </row>
    <row r="4" spans="1:8" ht="14.25" x14ac:dyDescent="0.2">
      <c r="A4" s="32">
        <v>3</v>
      </c>
      <c r="B4" s="33">
        <v>14</v>
      </c>
      <c r="C4" s="32">
        <v>106970</v>
      </c>
      <c r="D4" s="32">
        <v>149683.79615042699</v>
      </c>
      <c r="E4" s="32">
        <v>106736.93531880301</v>
      </c>
      <c r="F4" s="32">
        <v>42946.860831623897</v>
      </c>
      <c r="G4" s="32">
        <v>106736.93531880301</v>
      </c>
      <c r="H4" s="32">
        <v>0.28691723443774603</v>
      </c>
    </row>
    <row r="5" spans="1:8" ht="14.25" x14ac:dyDescent="0.2">
      <c r="A5" s="32">
        <v>4</v>
      </c>
      <c r="B5" s="33">
        <v>15</v>
      </c>
      <c r="C5" s="32">
        <v>3544</v>
      </c>
      <c r="D5" s="32">
        <v>49132.075383760697</v>
      </c>
      <c r="E5" s="32">
        <v>37775.163400854697</v>
      </c>
      <c r="F5" s="32">
        <v>11356.911982906</v>
      </c>
      <c r="G5" s="32">
        <v>37775.163400854697</v>
      </c>
      <c r="H5" s="32">
        <v>0.23115066673246401</v>
      </c>
    </row>
    <row r="6" spans="1:8" ht="14.25" x14ac:dyDescent="0.2">
      <c r="A6" s="32">
        <v>5</v>
      </c>
      <c r="B6" s="33">
        <v>16</v>
      </c>
      <c r="C6" s="32">
        <v>1990</v>
      </c>
      <c r="D6" s="32">
        <v>102889.91292991499</v>
      </c>
      <c r="E6" s="32">
        <v>79235.122848717903</v>
      </c>
      <c r="F6" s="32">
        <v>23654.790081196599</v>
      </c>
      <c r="G6" s="32">
        <v>79235.122848717903</v>
      </c>
      <c r="H6" s="32">
        <v>0.22990387888956099</v>
      </c>
    </row>
    <row r="7" spans="1:8" ht="14.25" x14ac:dyDescent="0.2">
      <c r="A7" s="32">
        <v>6</v>
      </c>
      <c r="B7" s="33">
        <v>17</v>
      </c>
      <c r="C7" s="32">
        <v>15826</v>
      </c>
      <c r="D7" s="32">
        <v>241564.50362393199</v>
      </c>
      <c r="E7" s="32">
        <v>169377.02505384601</v>
      </c>
      <c r="F7" s="32">
        <v>72187.478570085499</v>
      </c>
      <c r="G7" s="32">
        <v>169377.02505384601</v>
      </c>
      <c r="H7" s="32">
        <v>0.29883313768014202</v>
      </c>
    </row>
    <row r="8" spans="1:8" ht="14.25" x14ac:dyDescent="0.2">
      <c r="A8" s="32">
        <v>7</v>
      </c>
      <c r="B8" s="33">
        <v>18</v>
      </c>
      <c r="C8" s="32">
        <v>53433</v>
      </c>
      <c r="D8" s="32">
        <v>148751.24307008501</v>
      </c>
      <c r="E8" s="32">
        <v>132782.80363418799</v>
      </c>
      <c r="F8" s="32">
        <v>15968.4394358974</v>
      </c>
      <c r="G8" s="32">
        <v>132782.80363418799</v>
      </c>
      <c r="H8" s="32">
        <v>0.10734995625128201</v>
      </c>
    </row>
    <row r="9" spans="1:8" ht="14.25" x14ac:dyDescent="0.2">
      <c r="A9" s="32">
        <v>8</v>
      </c>
      <c r="B9" s="33">
        <v>19</v>
      </c>
      <c r="C9" s="32">
        <v>11988</v>
      </c>
      <c r="D9" s="32">
        <v>88969.035756410303</v>
      </c>
      <c r="E9" s="32">
        <v>69114.282213675193</v>
      </c>
      <c r="F9" s="32">
        <v>19854.753542735001</v>
      </c>
      <c r="G9" s="32">
        <v>69114.282213675193</v>
      </c>
      <c r="H9" s="32">
        <v>0.223164760345337</v>
      </c>
    </row>
    <row r="10" spans="1:8" ht="14.25" x14ac:dyDescent="0.2">
      <c r="A10" s="32">
        <v>9</v>
      </c>
      <c r="B10" s="33">
        <v>21</v>
      </c>
      <c r="C10" s="32">
        <v>212571</v>
      </c>
      <c r="D10" s="32">
        <v>861442.31240000005</v>
      </c>
      <c r="E10" s="32">
        <v>837066.42090000003</v>
      </c>
      <c r="F10" s="32">
        <v>24375.891500000002</v>
      </c>
      <c r="G10" s="32">
        <v>837066.42090000003</v>
      </c>
      <c r="H10" s="32">
        <v>2.82966034395131E-2</v>
      </c>
    </row>
    <row r="11" spans="1:8" ht="14.25" x14ac:dyDescent="0.2">
      <c r="A11" s="32">
        <v>10</v>
      </c>
      <c r="B11" s="33">
        <v>22</v>
      </c>
      <c r="C11" s="32">
        <v>31715</v>
      </c>
      <c r="D11" s="32">
        <v>390794.32008803397</v>
      </c>
      <c r="E11" s="32">
        <v>330570.633870085</v>
      </c>
      <c r="F11" s="32">
        <v>60223.6862179487</v>
      </c>
      <c r="G11" s="32">
        <v>330570.633870085</v>
      </c>
      <c r="H11" s="32">
        <v>0.15410583808992401</v>
      </c>
    </row>
    <row r="12" spans="1:8" ht="14.25" x14ac:dyDescent="0.2">
      <c r="A12" s="32">
        <v>11</v>
      </c>
      <c r="B12" s="33">
        <v>23</v>
      </c>
      <c r="C12" s="32">
        <v>257380.674</v>
      </c>
      <c r="D12" s="32">
        <v>1659908.8973282101</v>
      </c>
      <c r="E12" s="32">
        <v>1386180.5577162399</v>
      </c>
      <c r="F12" s="32">
        <v>273728.33961196599</v>
      </c>
      <c r="G12" s="32">
        <v>1386180.5577162399</v>
      </c>
      <c r="H12" s="32">
        <v>0.16490564033517699</v>
      </c>
    </row>
    <row r="13" spans="1:8" ht="14.25" x14ac:dyDescent="0.2">
      <c r="A13" s="32">
        <v>12</v>
      </c>
      <c r="B13" s="33">
        <v>24</v>
      </c>
      <c r="C13" s="32">
        <v>14678.304</v>
      </c>
      <c r="D13" s="32">
        <v>389699.33809487202</v>
      </c>
      <c r="E13" s="32">
        <v>343616.33750085498</v>
      </c>
      <c r="F13" s="32">
        <v>46083.000594017103</v>
      </c>
      <c r="G13" s="32">
        <v>343616.33750085498</v>
      </c>
      <c r="H13" s="32">
        <v>0.118252704300971</v>
      </c>
    </row>
    <row r="14" spans="1:8" ht="14.25" x14ac:dyDescent="0.2">
      <c r="A14" s="32">
        <v>13</v>
      </c>
      <c r="B14" s="33">
        <v>25</v>
      </c>
      <c r="C14" s="32">
        <v>76742</v>
      </c>
      <c r="D14" s="32">
        <v>802240.37329999998</v>
      </c>
      <c r="E14" s="32">
        <v>727588.78209999995</v>
      </c>
      <c r="F14" s="32">
        <v>74651.591199999995</v>
      </c>
      <c r="G14" s="32">
        <v>727588.78209999995</v>
      </c>
      <c r="H14" s="32">
        <v>9.3053894673640197E-2</v>
      </c>
    </row>
    <row r="15" spans="1:8" ht="14.25" x14ac:dyDescent="0.2">
      <c r="A15" s="32">
        <v>14</v>
      </c>
      <c r="B15" s="33">
        <v>26</v>
      </c>
      <c r="C15" s="32">
        <v>61948</v>
      </c>
      <c r="D15" s="32">
        <v>310937.62285405799</v>
      </c>
      <c r="E15" s="32">
        <v>272530.09211554303</v>
      </c>
      <c r="F15" s="32">
        <v>38407.530738514499</v>
      </c>
      <c r="G15" s="32">
        <v>272530.09211554303</v>
      </c>
      <c r="H15" s="32">
        <v>0.12352165809327501</v>
      </c>
    </row>
    <row r="16" spans="1:8" ht="14.25" x14ac:dyDescent="0.2">
      <c r="A16" s="32">
        <v>15</v>
      </c>
      <c r="B16" s="33">
        <v>27</v>
      </c>
      <c r="C16" s="32">
        <v>200835.573</v>
      </c>
      <c r="D16" s="32">
        <v>1251441.0335333301</v>
      </c>
      <c r="E16" s="32">
        <v>1155320.6776999999</v>
      </c>
      <c r="F16" s="32">
        <v>96120.355833333306</v>
      </c>
      <c r="G16" s="32">
        <v>1155320.6776999999</v>
      </c>
      <c r="H16" s="32">
        <v>7.6807738645061005E-2</v>
      </c>
    </row>
    <row r="17" spans="1:8" ht="14.25" x14ac:dyDescent="0.2">
      <c r="A17" s="32">
        <v>16</v>
      </c>
      <c r="B17" s="33">
        <v>29</v>
      </c>
      <c r="C17" s="32">
        <v>180978</v>
      </c>
      <c r="D17" s="32">
        <v>2285715.3517906</v>
      </c>
      <c r="E17" s="32">
        <v>2039447.75654103</v>
      </c>
      <c r="F17" s="32">
        <v>246267.595249573</v>
      </c>
      <c r="G17" s="32">
        <v>2039447.75654103</v>
      </c>
      <c r="H17" s="32">
        <v>0.107742022669905</v>
      </c>
    </row>
    <row r="18" spans="1:8" ht="14.25" x14ac:dyDescent="0.2">
      <c r="A18" s="32">
        <v>17</v>
      </c>
      <c r="B18" s="33">
        <v>31</v>
      </c>
      <c r="C18" s="32">
        <v>30828.280999999999</v>
      </c>
      <c r="D18" s="32">
        <v>243204.926863392</v>
      </c>
      <c r="E18" s="32">
        <v>195519.79644979301</v>
      </c>
      <c r="F18" s="32">
        <v>47685.130413598803</v>
      </c>
      <c r="G18" s="32">
        <v>195519.79644979301</v>
      </c>
      <c r="H18" s="32">
        <v>0.19606975495354001</v>
      </c>
    </row>
    <row r="19" spans="1:8" ht="14.25" x14ac:dyDescent="0.2">
      <c r="A19" s="32">
        <v>18</v>
      </c>
      <c r="B19" s="33">
        <v>32</v>
      </c>
      <c r="C19" s="32">
        <v>13794.847</v>
      </c>
      <c r="D19" s="32">
        <v>221142.005209878</v>
      </c>
      <c r="E19" s="32">
        <v>201742.364040177</v>
      </c>
      <c r="F19" s="32">
        <v>19399.641169701201</v>
      </c>
      <c r="G19" s="32">
        <v>201742.364040177</v>
      </c>
      <c r="H19" s="32">
        <v>8.7724813525543094E-2</v>
      </c>
    </row>
    <row r="20" spans="1:8" ht="14.25" x14ac:dyDescent="0.2">
      <c r="A20" s="32">
        <v>19</v>
      </c>
      <c r="B20" s="33">
        <v>33</v>
      </c>
      <c r="C20" s="32">
        <v>50312.432999999997</v>
      </c>
      <c r="D20" s="32">
        <v>566090.65157552401</v>
      </c>
      <c r="E20" s="32">
        <v>442048.41089914599</v>
      </c>
      <c r="F20" s="32">
        <v>124042.240676377</v>
      </c>
      <c r="G20" s="32">
        <v>442048.41089914599</v>
      </c>
      <c r="H20" s="32">
        <v>0.21912080747341001</v>
      </c>
    </row>
    <row r="21" spans="1:8" ht="14.25" x14ac:dyDescent="0.2">
      <c r="A21" s="32">
        <v>20</v>
      </c>
      <c r="B21" s="33">
        <v>34</v>
      </c>
      <c r="C21" s="32">
        <v>53636.902999999998</v>
      </c>
      <c r="D21" s="32">
        <v>231479.116465025</v>
      </c>
      <c r="E21" s="32">
        <v>155101.69768651601</v>
      </c>
      <c r="F21" s="32">
        <v>76377.418778508902</v>
      </c>
      <c r="G21" s="32">
        <v>155101.69768651601</v>
      </c>
      <c r="H21" s="32">
        <v>0.32995382021880598</v>
      </c>
    </row>
    <row r="22" spans="1:8" ht="14.25" x14ac:dyDescent="0.2">
      <c r="A22" s="32">
        <v>21</v>
      </c>
      <c r="B22" s="33">
        <v>35</v>
      </c>
      <c r="C22" s="32">
        <v>33810.932000000001</v>
      </c>
      <c r="D22" s="32">
        <v>781871.81486814201</v>
      </c>
      <c r="E22" s="32">
        <v>749555.42315044196</v>
      </c>
      <c r="F22" s="32">
        <v>32316.391717699102</v>
      </c>
      <c r="G22" s="32">
        <v>749555.42315044196</v>
      </c>
      <c r="H22" s="32">
        <v>4.1332084240879197E-2</v>
      </c>
    </row>
    <row r="23" spans="1:8" ht="14.25" x14ac:dyDescent="0.2">
      <c r="A23" s="32">
        <v>22</v>
      </c>
      <c r="B23" s="33">
        <v>36</v>
      </c>
      <c r="C23" s="32">
        <v>120396.982</v>
      </c>
      <c r="D23" s="32">
        <v>546976.87708053098</v>
      </c>
      <c r="E23" s="32">
        <v>466445.12861850503</v>
      </c>
      <c r="F23" s="32">
        <v>80531.748462026095</v>
      </c>
      <c r="G23" s="32">
        <v>466445.12861850503</v>
      </c>
      <c r="H23" s="32">
        <v>0.14723062680795801</v>
      </c>
    </row>
    <row r="24" spans="1:8" ht="14.25" x14ac:dyDescent="0.2">
      <c r="A24" s="32">
        <v>23</v>
      </c>
      <c r="B24" s="33">
        <v>37</v>
      </c>
      <c r="C24" s="32">
        <v>128847.357</v>
      </c>
      <c r="D24" s="32">
        <v>1104140.5079584101</v>
      </c>
      <c r="E24" s="32">
        <v>973536.34925094701</v>
      </c>
      <c r="F24" s="32">
        <v>130604.15870746</v>
      </c>
      <c r="G24" s="32">
        <v>973536.34925094701</v>
      </c>
      <c r="H24" s="32">
        <v>0.118285813957638</v>
      </c>
    </row>
    <row r="25" spans="1:8" ht="14.25" x14ac:dyDescent="0.2">
      <c r="A25" s="32">
        <v>24</v>
      </c>
      <c r="B25" s="33">
        <v>38</v>
      </c>
      <c r="C25" s="32">
        <v>147591.15700000001</v>
      </c>
      <c r="D25" s="32">
        <v>722198.77291769895</v>
      </c>
      <c r="E25" s="32">
        <v>709098.30011592899</v>
      </c>
      <c r="F25" s="32">
        <v>13100.4728017699</v>
      </c>
      <c r="G25" s="32">
        <v>709098.30011592899</v>
      </c>
      <c r="H25" s="32">
        <v>1.8139705151870699E-2</v>
      </c>
    </row>
    <row r="26" spans="1:8" ht="14.25" x14ac:dyDescent="0.2">
      <c r="A26" s="32">
        <v>25</v>
      </c>
      <c r="B26" s="33">
        <v>39</v>
      </c>
      <c r="C26" s="32">
        <v>77588.59</v>
      </c>
      <c r="D26" s="32">
        <v>120131.432564224</v>
      </c>
      <c r="E26" s="32">
        <v>86308.559092312295</v>
      </c>
      <c r="F26" s="32">
        <v>33822.873471911298</v>
      </c>
      <c r="G26" s="32">
        <v>86308.559092312295</v>
      </c>
      <c r="H26" s="32">
        <v>0.281548906476489</v>
      </c>
    </row>
    <row r="27" spans="1:8" ht="14.25" x14ac:dyDescent="0.2">
      <c r="A27" s="32">
        <v>26</v>
      </c>
      <c r="B27" s="33">
        <v>42</v>
      </c>
      <c r="C27" s="32">
        <v>9294.902</v>
      </c>
      <c r="D27" s="32">
        <v>149446.4124</v>
      </c>
      <c r="E27" s="32">
        <v>132145.7065</v>
      </c>
      <c r="F27" s="32">
        <v>17300.705900000001</v>
      </c>
      <c r="G27" s="32">
        <v>132145.7065</v>
      </c>
      <c r="H27" s="32">
        <v>0.115765280826507</v>
      </c>
    </row>
    <row r="28" spans="1:8" ht="14.25" x14ac:dyDescent="0.2">
      <c r="A28" s="32">
        <v>27</v>
      </c>
      <c r="B28" s="33">
        <v>75</v>
      </c>
      <c r="C28" s="32">
        <v>335</v>
      </c>
      <c r="D28" s="32">
        <v>224327.77777777801</v>
      </c>
      <c r="E28" s="32">
        <v>211874.134615385</v>
      </c>
      <c r="F28" s="32">
        <v>12453.6431623932</v>
      </c>
      <c r="G28" s="32">
        <v>211874.134615385</v>
      </c>
      <c r="H28" s="32">
        <v>5.5515385948903401E-2</v>
      </c>
    </row>
    <row r="29" spans="1:8" ht="14.25" x14ac:dyDescent="0.2">
      <c r="A29" s="32">
        <v>28</v>
      </c>
      <c r="B29" s="33">
        <v>76</v>
      </c>
      <c r="C29" s="32">
        <v>2235</v>
      </c>
      <c r="D29" s="32">
        <v>426360.17685982899</v>
      </c>
      <c r="E29" s="32">
        <v>401824.07406239299</v>
      </c>
      <c r="F29" s="32">
        <v>24536.102797435899</v>
      </c>
      <c r="G29" s="32">
        <v>401824.07406239299</v>
      </c>
      <c r="H29" s="32">
        <v>5.7547829579549202E-2</v>
      </c>
    </row>
    <row r="30" spans="1:8" ht="14.25" x14ac:dyDescent="0.2">
      <c r="A30" s="32">
        <v>29</v>
      </c>
      <c r="B30" s="33">
        <v>99</v>
      </c>
      <c r="C30" s="32">
        <v>33</v>
      </c>
      <c r="D30" s="32">
        <v>19691.323803040599</v>
      </c>
      <c r="E30" s="32">
        <v>17286.399364647201</v>
      </c>
      <c r="F30" s="32">
        <v>2404.9244383934602</v>
      </c>
      <c r="G30" s="32">
        <v>17286.399364647201</v>
      </c>
      <c r="H30" s="32">
        <v>0.12213117119236599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2014-07-30T00:51:17Z</dcterms:modified>
</cp:coreProperties>
</file>