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<sst xmlns="http://schemas.openxmlformats.org/spreadsheetml/2006/main" count="116" uniqueCount="73">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</sst>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16289570.414000001</v>
      </c>
      <c r="F3" s="25">
        <f>RA!I7</f>
        <v>1711277.0014</v>
      </c>
      <c r="G3" s="16">
        <f>E3-F3</f>
        <v>14578293.412600001</v>
      </c>
      <c r="H3" s="27">
        <f>RA!J7</f>
        <v>10.5053537810257</v>
      </c>
      <c r="I3" s="20">
        <f>SUM(I4:I40)</f>
        <v>16289573.776887093</v>
      </c>
      <c r="J3" s="21">
        <f>SUM(J4:J40)</f>
        <v>14578293.035286011</v>
      </c>
      <c r="K3" s="22">
        <f>E3-I3</f>
        <v>-3.3628870919346809</v>
      </c>
      <c r="L3" s="22">
        <f>G3-J3</f>
        <v>0.37731399014592171</v>
      </c>
    </row>
    <row r="4" spans="1:13" x14ac:dyDescent="0.15">
      <c r="A4" s="41">
        <f>RA!A8</f>
        <v>41851</v>
      </c>
      <c r="B4" s="12">
        <v>12</v>
      </c>
      <c r="C4" s="38" t="s">
        <v>6</v>
      </c>
      <c r="D4" s="38"/>
      <c r="E4" s="15">
        <f>VLOOKUP(C4,RA!B8:D39,3,0)</f>
        <v>518416.30530000001</v>
      </c>
      <c r="F4" s="25">
        <f>VLOOKUP(C4,RA!B8:I43,8,0)</f>
        <v>148173.51790000001</v>
      </c>
      <c r="G4" s="16">
        <f t="shared" ref="G4:G40" si="0">E4-F4</f>
        <v>370242.78740000003</v>
      </c>
      <c r="H4" s="27">
        <f>RA!J8</f>
        <v>28.5819555413586</v>
      </c>
      <c r="I4" s="20">
        <f>VLOOKUP(B4,RMS!B:D,3,FALSE)</f>
        <v>518416.796554701</v>
      </c>
      <c r="J4" s="21">
        <f>VLOOKUP(B4,RMS!B:E,4,FALSE)</f>
        <v>370242.793054701</v>
      </c>
      <c r="K4" s="22">
        <f t="shared" ref="K4:K40" si="1">E4-I4</f>
        <v>-0.49125470098806545</v>
      </c>
      <c r="L4" s="22">
        <f t="shared" ref="L4:L40" si="2">G4-J4</f>
        <v>-5.6547009735368192E-3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90487.914799999999</v>
      </c>
      <c r="F5" s="25">
        <f>VLOOKUP(C5,RA!B9:I44,8,0)</f>
        <v>21083.4804</v>
      </c>
      <c r="G5" s="16">
        <f t="shared" si="0"/>
        <v>69404.434399999998</v>
      </c>
      <c r="H5" s="27">
        <f>RA!J9</f>
        <v>23.299774833578098</v>
      </c>
      <c r="I5" s="20">
        <f>VLOOKUP(B5,RMS!B:D,3,FALSE)</f>
        <v>90487.933550245798</v>
      </c>
      <c r="J5" s="21">
        <f>VLOOKUP(B5,RMS!B:E,4,FALSE)</f>
        <v>69404.441426745296</v>
      </c>
      <c r="K5" s="22">
        <f t="shared" si="1"/>
        <v>-1.8750245799310505E-2</v>
      </c>
      <c r="L5" s="22">
        <f t="shared" si="2"/>
        <v>-7.0267452974803746E-3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157294.13579999999</v>
      </c>
      <c r="F6" s="25">
        <f>VLOOKUP(C6,RA!B10:I45,8,0)</f>
        <v>43624.754699999998</v>
      </c>
      <c r="G6" s="16">
        <f t="shared" si="0"/>
        <v>113669.3811</v>
      </c>
      <c r="H6" s="27">
        <f>RA!J10</f>
        <v>27.7345080146338</v>
      </c>
      <c r="I6" s="20">
        <f>VLOOKUP(B6,RMS!B:D,3,FALSE)</f>
        <v>157296.19252820499</v>
      </c>
      <c r="J6" s="21">
        <f>VLOOKUP(B6,RMS!B:E,4,FALSE)</f>
        <v>113669.380676068</v>
      </c>
      <c r="K6" s="22">
        <f t="shared" si="1"/>
        <v>-2.05672820500331</v>
      </c>
      <c r="L6" s="22">
        <f t="shared" si="2"/>
        <v>4.2393199692014605E-4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47404.984199999999</v>
      </c>
      <c r="F7" s="25">
        <f>VLOOKUP(C7,RA!B11:I46,8,0)</f>
        <v>9971.0200999999997</v>
      </c>
      <c r="G7" s="16">
        <f t="shared" si="0"/>
        <v>37433.964099999997</v>
      </c>
      <c r="H7" s="27">
        <f>RA!J11</f>
        <v>21.0336956509312</v>
      </c>
      <c r="I7" s="20">
        <f>VLOOKUP(B7,RMS!B:D,3,FALSE)</f>
        <v>47405.016283760699</v>
      </c>
      <c r="J7" s="21">
        <f>VLOOKUP(B7,RMS!B:E,4,FALSE)</f>
        <v>37433.964116239302</v>
      </c>
      <c r="K7" s="22">
        <f t="shared" si="1"/>
        <v>-3.2083760699606501E-2</v>
      </c>
      <c r="L7" s="22">
        <f t="shared" si="2"/>
        <v>-1.6239304386544973E-5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122863.9071</v>
      </c>
      <c r="F8" s="25">
        <f>VLOOKUP(C8,RA!B12:I47,8,0)</f>
        <v>24198.006000000001</v>
      </c>
      <c r="G8" s="16">
        <f t="shared" si="0"/>
        <v>98665.901099999988</v>
      </c>
      <c r="H8" s="27">
        <f>RA!J12</f>
        <v>19.694967033976098</v>
      </c>
      <c r="I8" s="20">
        <f>VLOOKUP(B8,RMS!B:D,3,FALSE)</f>
        <v>122863.914170085</v>
      </c>
      <c r="J8" s="21">
        <f>VLOOKUP(B8,RMS!B:E,4,FALSE)</f>
        <v>98665.900858974404</v>
      </c>
      <c r="K8" s="22">
        <f t="shared" si="1"/>
        <v>-7.0700850046705455E-3</v>
      </c>
      <c r="L8" s="22">
        <f t="shared" si="2"/>
        <v>2.4102558381855488E-4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255218.6213</v>
      </c>
      <c r="F9" s="25">
        <f>VLOOKUP(C9,RA!B13:I48,8,0)</f>
        <v>75131.203299999994</v>
      </c>
      <c r="G9" s="16">
        <f t="shared" si="0"/>
        <v>180087.41800000001</v>
      </c>
      <c r="H9" s="27">
        <f>RA!J13</f>
        <v>29.437978669936498</v>
      </c>
      <c r="I9" s="20">
        <f>VLOOKUP(B9,RMS!B:D,3,FALSE)</f>
        <v>255218.774768376</v>
      </c>
      <c r="J9" s="21">
        <f>VLOOKUP(B9,RMS!B:E,4,FALSE)</f>
        <v>180087.41785641</v>
      </c>
      <c r="K9" s="22">
        <f t="shared" si="1"/>
        <v>-0.15346837599645369</v>
      </c>
      <c r="L9" s="22">
        <f t="shared" si="2"/>
        <v>1.4359000488184392E-4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147377.34289999999</v>
      </c>
      <c r="F10" s="25">
        <f>VLOOKUP(C10,RA!B14:I49,8,0)</f>
        <v>15396.2376</v>
      </c>
      <c r="G10" s="16">
        <f t="shared" si="0"/>
        <v>131981.1053</v>
      </c>
      <c r="H10" s="27">
        <f>RA!J14</f>
        <v>10.446814481142299</v>
      </c>
      <c r="I10" s="20">
        <f>VLOOKUP(B10,RMS!B:D,3,FALSE)</f>
        <v>147377.345371795</v>
      </c>
      <c r="J10" s="21">
        <f>VLOOKUP(B10,RMS!B:E,4,FALSE)</f>
        <v>131981.10122478599</v>
      </c>
      <c r="K10" s="22">
        <f t="shared" si="1"/>
        <v>-2.4717950145713985E-3</v>
      </c>
      <c r="L10" s="22">
        <f t="shared" si="2"/>
        <v>4.0752140048425645E-3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93649.401800000007</v>
      </c>
      <c r="F11" s="25">
        <f>VLOOKUP(C11,RA!B15:I50,8,0)</f>
        <v>24171.087200000002</v>
      </c>
      <c r="G11" s="16">
        <f t="shared" si="0"/>
        <v>69478.314600000012</v>
      </c>
      <c r="H11" s="27">
        <f>RA!J15</f>
        <v>25.8101885707934</v>
      </c>
      <c r="I11" s="20">
        <f>VLOOKUP(B11,RMS!B:D,3,FALSE)</f>
        <v>93649.4439700855</v>
      </c>
      <c r="J11" s="21">
        <f>VLOOKUP(B11,RMS!B:E,4,FALSE)</f>
        <v>69478.315858974398</v>
      </c>
      <c r="K11" s="22">
        <f t="shared" si="1"/>
        <v>-4.2170085493125953E-2</v>
      </c>
      <c r="L11" s="22">
        <f t="shared" si="2"/>
        <v>-1.2589743855642155E-3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933038.51119999995</v>
      </c>
      <c r="F12" s="25">
        <f>VLOOKUP(C12,RA!B16:I51,8,0)</f>
        <v>28190.115399999999</v>
      </c>
      <c r="G12" s="16">
        <f t="shared" si="0"/>
        <v>904848.39579999994</v>
      </c>
      <c r="H12" s="27">
        <f>RA!J16</f>
        <v>3.0213238855215199</v>
      </c>
      <c r="I12" s="20">
        <f>VLOOKUP(B12,RMS!B:D,3,FALSE)</f>
        <v>933038.2034</v>
      </c>
      <c r="J12" s="21">
        <f>VLOOKUP(B12,RMS!B:E,4,FALSE)</f>
        <v>904848.39580000006</v>
      </c>
      <c r="K12" s="22">
        <f t="shared" si="1"/>
        <v>0.30779999995138496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451638.51809999999</v>
      </c>
      <c r="F13" s="25">
        <f>VLOOKUP(C13,RA!B17:I52,8,0)</f>
        <v>56815.062100000003</v>
      </c>
      <c r="G13" s="16">
        <f t="shared" si="0"/>
        <v>394823.45600000001</v>
      </c>
      <c r="H13" s="27">
        <f>RA!J17</f>
        <v>12.5797645291672</v>
      </c>
      <c r="I13" s="20">
        <f>VLOOKUP(B13,RMS!B:D,3,FALSE)</f>
        <v>451638.67461196601</v>
      </c>
      <c r="J13" s="21">
        <f>VLOOKUP(B13,RMS!B:E,4,FALSE)</f>
        <v>394823.45680683799</v>
      </c>
      <c r="K13" s="22">
        <f t="shared" si="1"/>
        <v>-0.15651196602266282</v>
      </c>
      <c r="L13" s="22">
        <f t="shared" si="2"/>
        <v>-8.0683798296377063E-4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1812379.5862</v>
      </c>
      <c r="F14" s="25">
        <f>VLOOKUP(C14,RA!B18:I53,8,0)</f>
        <v>313283.79090000002</v>
      </c>
      <c r="G14" s="16">
        <f t="shared" si="0"/>
        <v>1499095.7952999999</v>
      </c>
      <c r="H14" s="27">
        <f>RA!J18</f>
        <v>17.285771329882401</v>
      </c>
      <c r="I14" s="20">
        <f>VLOOKUP(B14,RMS!B:D,3,FALSE)</f>
        <v>1812379.80178034</v>
      </c>
      <c r="J14" s="21">
        <f>VLOOKUP(B14,RMS!B:E,4,FALSE)</f>
        <v>1499095.79085897</v>
      </c>
      <c r="K14" s="22">
        <f t="shared" si="1"/>
        <v>-0.21558034000918269</v>
      </c>
      <c r="L14" s="22">
        <f t="shared" si="2"/>
        <v>4.4410298578441143E-3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382254.97440000001</v>
      </c>
      <c r="F15" s="25">
        <f>VLOOKUP(C15,RA!B19:I54,8,0)</f>
        <v>46887.5602</v>
      </c>
      <c r="G15" s="16">
        <f t="shared" si="0"/>
        <v>335367.4142</v>
      </c>
      <c r="H15" s="27">
        <f>RA!J19</f>
        <v>12.2660431753952</v>
      </c>
      <c r="I15" s="20">
        <f>VLOOKUP(B15,RMS!B:D,3,FALSE)</f>
        <v>382254.96795384597</v>
      </c>
      <c r="J15" s="21">
        <f>VLOOKUP(B15,RMS!B:E,4,FALSE)</f>
        <v>335367.41366495698</v>
      </c>
      <c r="K15" s="22">
        <f t="shared" si="1"/>
        <v>6.4461540314368904E-3</v>
      </c>
      <c r="L15" s="22">
        <f t="shared" si="2"/>
        <v>5.3504301467910409E-4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702269.56790000002</v>
      </c>
      <c r="F16" s="25">
        <f>VLOOKUP(C16,RA!B20:I55,8,0)</f>
        <v>80832.475200000001</v>
      </c>
      <c r="G16" s="16">
        <f t="shared" si="0"/>
        <v>621437.09270000004</v>
      </c>
      <c r="H16" s="27">
        <f>RA!J20</f>
        <v>11.5101777002403</v>
      </c>
      <c r="I16" s="20">
        <f>VLOOKUP(B16,RMS!B:D,3,FALSE)</f>
        <v>702269.48199999996</v>
      </c>
      <c r="J16" s="21">
        <f>VLOOKUP(B16,RMS!B:E,4,FALSE)</f>
        <v>621437.09270000004</v>
      </c>
      <c r="K16" s="22">
        <f t="shared" si="1"/>
        <v>8.5900000063702464E-2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309233.96590000001</v>
      </c>
      <c r="F17" s="25">
        <f>VLOOKUP(C17,RA!B21:I56,8,0)</f>
        <v>49089.309200000003</v>
      </c>
      <c r="G17" s="16">
        <f t="shared" si="0"/>
        <v>260144.65669999999</v>
      </c>
      <c r="H17" s="27">
        <f>RA!J21</f>
        <v>15.874488126532199</v>
      </c>
      <c r="I17" s="20">
        <f>VLOOKUP(B17,RMS!B:D,3,FALSE)</f>
        <v>309233.69311950699</v>
      </c>
      <c r="J17" s="21">
        <f>VLOOKUP(B17,RMS!B:E,4,FALSE)</f>
        <v>260144.65668963001</v>
      </c>
      <c r="K17" s="22">
        <f t="shared" si="1"/>
        <v>0.27278049301821738</v>
      </c>
      <c r="L17" s="22">
        <f t="shared" si="2"/>
        <v>1.0369985830038786E-5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1239236.4586</v>
      </c>
      <c r="F18" s="25">
        <f>VLOOKUP(C18,RA!B22:I57,8,0)</f>
        <v>161913.25289999999</v>
      </c>
      <c r="G18" s="16">
        <f t="shared" si="0"/>
        <v>1077323.2057</v>
      </c>
      <c r="H18" s="27">
        <f>RA!J22</f>
        <v>13.0655656373214</v>
      </c>
      <c r="I18" s="20">
        <f>VLOOKUP(B18,RMS!B:D,3,FALSE)</f>
        <v>1239236.8816333299</v>
      </c>
      <c r="J18" s="21">
        <f>VLOOKUP(B18,RMS!B:E,4,FALSE)</f>
        <v>1077323.2064</v>
      </c>
      <c r="K18" s="22">
        <f t="shared" si="1"/>
        <v>-0.42303332989104092</v>
      </c>
      <c r="L18" s="22">
        <f t="shared" si="2"/>
        <v>-6.99999975040555E-4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3257031.9588000001</v>
      </c>
      <c r="F19" s="25">
        <f>VLOOKUP(C19,RA!B23:I58,8,0)</f>
        <v>-68427.157099999997</v>
      </c>
      <c r="G19" s="16">
        <f t="shared" si="0"/>
        <v>3325459.1159000001</v>
      </c>
      <c r="H19" s="27">
        <f>RA!J23</f>
        <v>-2.1009053016848802</v>
      </c>
      <c r="I19" s="20">
        <f>VLOOKUP(B19,RMS!B:D,3,FALSE)</f>
        <v>3257032.6200683801</v>
      </c>
      <c r="J19" s="21">
        <f>VLOOKUP(B19,RMS!B:E,4,FALSE)</f>
        <v>3325459.14695556</v>
      </c>
      <c r="K19" s="22">
        <f t="shared" si="1"/>
        <v>-0.66126838000491261</v>
      </c>
      <c r="L19" s="22">
        <f t="shared" si="2"/>
        <v>-3.1055559869855642E-2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249738.2739</v>
      </c>
      <c r="F20" s="25">
        <f>VLOOKUP(C20,RA!B24:I59,8,0)</f>
        <v>51415.9784</v>
      </c>
      <c r="G20" s="16">
        <f t="shared" si="0"/>
        <v>198322.29550000001</v>
      </c>
      <c r="H20" s="27">
        <f>RA!J24</f>
        <v>20.587944970176199</v>
      </c>
      <c r="I20" s="20">
        <f>VLOOKUP(B20,RMS!B:D,3,FALSE)</f>
        <v>249738.25204191101</v>
      </c>
      <c r="J20" s="21">
        <f>VLOOKUP(B20,RMS!B:E,4,FALSE)</f>
        <v>198322.277003161</v>
      </c>
      <c r="K20" s="22">
        <f t="shared" si="1"/>
        <v>2.1858088992303237E-2</v>
      </c>
      <c r="L20" s="22">
        <f t="shared" si="2"/>
        <v>1.8496839009458199E-2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236022.3677</v>
      </c>
      <c r="F21" s="25">
        <f>VLOOKUP(C21,RA!B25:I60,8,0)</f>
        <v>21733.369500000001</v>
      </c>
      <c r="G21" s="16">
        <f t="shared" si="0"/>
        <v>214288.9982</v>
      </c>
      <c r="H21" s="27">
        <f>RA!J25</f>
        <v>9.2081821362052203</v>
      </c>
      <c r="I21" s="20">
        <f>VLOOKUP(B21,RMS!B:D,3,FALSE)</f>
        <v>236022.36664153999</v>
      </c>
      <c r="J21" s="21">
        <f>VLOOKUP(B21,RMS!B:E,4,FALSE)</f>
        <v>214288.987810853</v>
      </c>
      <c r="K21" s="22">
        <f t="shared" si="1"/>
        <v>1.0584600095171481E-3</v>
      </c>
      <c r="L21" s="22">
        <f t="shared" si="2"/>
        <v>1.0389147006208077E-2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661909.69099999999</v>
      </c>
      <c r="F22" s="25">
        <f>VLOOKUP(C22,RA!B26:I61,8,0)</f>
        <v>127263.7939</v>
      </c>
      <c r="G22" s="16">
        <f t="shared" si="0"/>
        <v>534645.89709999994</v>
      </c>
      <c r="H22" s="27">
        <f>RA!J26</f>
        <v>19.226760935881199</v>
      </c>
      <c r="I22" s="20">
        <f>VLOOKUP(B22,RMS!B:D,3,FALSE)</f>
        <v>661909.67467997095</v>
      </c>
      <c r="J22" s="21">
        <f>VLOOKUP(B22,RMS!B:E,4,FALSE)</f>
        <v>534645.72967398295</v>
      </c>
      <c r="K22" s="22">
        <f t="shared" si="1"/>
        <v>1.6320029040798545E-2</v>
      </c>
      <c r="L22" s="22">
        <f t="shared" si="2"/>
        <v>0.16742601699661463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232985.67009999999</v>
      </c>
      <c r="F23" s="25">
        <f>VLOOKUP(C23,RA!B27:I62,8,0)</f>
        <v>76545.067999999999</v>
      </c>
      <c r="G23" s="16">
        <f t="shared" si="0"/>
        <v>156440.60209999999</v>
      </c>
      <c r="H23" s="27">
        <f>RA!J27</f>
        <v>32.853981091260302</v>
      </c>
      <c r="I23" s="20">
        <f>VLOOKUP(B23,RMS!B:D,3,FALSE)</f>
        <v>232985.60162726699</v>
      </c>
      <c r="J23" s="21">
        <f>VLOOKUP(B23,RMS!B:E,4,FALSE)</f>
        <v>156440.614523839</v>
      </c>
      <c r="K23" s="22">
        <f t="shared" si="1"/>
        <v>6.8472732993541285E-2</v>
      </c>
      <c r="L23" s="22">
        <f t="shared" si="2"/>
        <v>-1.2423839012626559E-2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808851.02789999999</v>
      </c>
      <c r="F24" s="25">
        <f>VLOOKUP(C24,RA!B28:I63,8,0)</f>
        <v>32846.585299999999</v>
      </c>
      <c r="G24" s="16">
        <f t="shared" si="0"/>
        <v>776004.44259999995</v>
      </c>
      <c r="H24" s="27">
        <f>RA!J28</f>
        <v>4.0608943015475596</v>
      </c>
      <c r="I24" s="20">
        <f>VLOOKUP(B24,RMS!B:D,3,FALSE)</f>
        <v>808851.02791769896</v>
      </c>
      <c r="J24" s="21">
        <f>VLOOKUP(B24,RMS!B:E,4,FALSE)</f>
        <v>776004.40120531002</v>
      </c>
      <c r="K24" s="22">
        <f t="shared" si="1"/>
        <v>-1.7698970623314381E-5</v>
      </c>
      <c r="L24" s="22">
        <f t="shared" si="2"/>
        <v>4.1394689935259521E-2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566735.51839999994</v>
      </c>
      <c r="F25" s="25">
        <f>VLOOKUP(C25,RA!B29:I64,8,0)</f>
        <v>89865.182400000005</v>
      </c>
      <c r="G25" s="16">
        <f t="shared" si="0"/>
        <v>476870.33599999995</v>
      </c>
      <c r="H25" s="27">
        <f>RA!J29</f>
        <v>15.8566349703485</v>
      </c>
      <c r="I25" s="20">
        <f>VLOOKUP(B25,RMS!B:D,3,FALSE)</f>
        <v>566735.51602654904</v>
      </c>
      <c r="J25" s="21">
        <f>VLOOKUP(B25,RMS!B:E,4,FALSE)</f>
        <v>476870.30899037898</v>
      </c>
      <c r="K25" s="22">
        <f t="shared" si="1"/>
        <v>2.3734509013593197E-3</v>
      </c>
      <c r="L25" s="22">
        <f t="shared" si="2"/>
        <v>2.7009620971512049E-2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1312262.5649000001</v>
      </c>
      <c r="F26" s="25">
        <f>VLOOKUP(C26,RA!B30:I65,8,0)</f>
        <v>154362.33840000001</v>
      </c>
      <c r="G26" s="16">
        <f t="shared" si="0"/>
        <v>1157900.2265000001</v>
      </c>
      <c r="H26" s="27">
        <f>RA!J30</f>
        <v>11.7630680420852</v>
      </c>
      <c r="I26" s="20">
        <f>VLOOKUP(B26,RMS!B:D,3,FALSE)</f>
        <v>1312262.5925840701</v>
      </c>
      <c r="J26" s="21">
        <f>VLOOKUP(B26,RMS!B:E,4,FALSE)</f>
        <v>1157900.14799839</v>
      </c>
      <c r="K26" s="22">
        <f t="shared" si="1"/>
        <v>-2.7684069937095046E-2</v>
      </c>
      <c r="L26" s="22">
        <f t="shared" si="2"/>
        <v>7.8501610085368156E-2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675488.27859999996</v>
      </c>
      <c r="F27" s="25">
        <f>VLOOKUP(C27,RA!B31:I66,8,0)</f>
        <v>27402.1008</v>
      </c>
      <c r="G27" s="16">
        <f t="shared" si="0"/>
        <v>648086.17779999995</v>
      </c>
      <c r="H27" s="27">
        <f>RA!J31</f>
        <v>4.0566360169554496</v>
      </c>
      <c r="I27" s="20">
        <f>VLOOKUP(B27,RMS!B:D,3,FALSE)</f>
        <v>675488.20086017705</v>
      </c>
      <c r="J27" s="21">
        <f>VLOOKUP(B27,RMS!B:E,4,FALSE)</f>
        <v>648086.12021415902</v>
      </c>
      <c r="K27" s="22">
        <f t="shared" si="1"/>
        <v>7.7739822911098599E-2</v>
      </c>
      <c r="L27" s="22">
        <f t="shared" si="2"/>
        <v>5.758584092836827E-2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119241.1697</v>
      </c>
      <c r="F28" s="25">
        <f>VLOOKUP(C28,RA!B32:I67,8,0)</f>
        <v>33643.645400000001</v>
      </c>
      <c r="G28" s="16">
        <f t="shared" si="0"/>
        <v>85597.52429999999</v>
      </c>
      <c r="H28" s="27">
        <f>RA!J32</f>
        <v>28.214789811811102</v>
      </c>
      <c r="I28" s="20">
        <f>VLOOKUP(B28,RMS!B:D,3,FALSE)</f>
        <v>119241.110646139</v>
      </c>
      <c r="J28" s="21">
        <f>VLOOKUP(B28,RMS!B:E,4,FALSE)</f>
        <v>85597.504052083605</v>
      </c>
      <c r="K28" s="22">
        <f t="shared" si="1"/>
        <v>5.9053860997664742E-2</v>
      </c>
      <c r="L28" s="22">
        <f t="shared" si="2"/>
        <v>2.024791638541501E-2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2.2222</v>
      </c>
      <c r="F29" s="25">
        <f>VLOOKUP(C29,RA!B33:I68,8,0)</f>
        <v>0.34179999999999999</v>
      </c>
      <c r="G29" s="16">
        <f t="shared" si="0"/>
        <v>1.8803999999999998</v>
      </c>
      <c r="H29" s="27">
        <f>RA!J33</f>
        <v>15.3811538115381</v>
      </c>
      <c r="I29" s="20">
        <f>VLOOKUP(B29,RMS!B:D,3,FALSE)</f>
        <v>2.2222</v>
      </c>
      <c r="J29" s="21">
        <f>VLOOKUP(B29,RMS!B:E,4,FALSE)</f>
        <v>1.8804000000000001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134243.99799999999</v>
      </c>
      <c r="F31" s="25">
        <f>VLOOKUP(C31,RA!B35:I70,8,0)</f>
        <v>21005.412400000001</v>
      </c>
      <c r="G31" s="16">
        <f t="shared" si="0"/>
        <v>113238.58559999999</v>
      </c>
      <c r="H31" s="27">
        <f>RA!J35</f>
        <v>15.6471892322516</v>
      </c>
      <c r="I31" s="20">
        <f>VLOOKUP(B31,RMS!B:D,3,FALSE)</f>
        <v>134243.99789999999</v>
      </c>
      <c r="J31" s="21">
        <f>VLOOKUP(B31,RMS!B:E,4,FALSE)</f>
        <v>113238.5808</v>
      </c>
      <c r="K31" s="22">
        <f t="shared" si="1"/>
        <v>1.0000000474974513E-4</v>
      </c>
      <c r="L31" s="22">
        <f t="shared" si="2"/>
        <v>4.7999999951571226E-3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258697.0172</v>
      </c>
      <c r="F35" s="25">
        <f>VLOOKUP(C35,RA!B8:I74,8,0)</f>
        <v>13397.7979</v>
      </c>
      <c r="G35" s="16">
        <f t="shared" si="0"/>
        <v>245299.2193</v>
      </c>
      <c r="H35" s="27">
        <f>RA!J39</f>
        <v>5.1789533737229299</v>
      </c>
      <c r="I35" s="20">
        <f>VLOOKUP(B35,RMS!B:D,3,FALSE)</f>
        <v>258697.01709401701</v>
      </c>
      <c r="J35" s="21">
        <f>VLOOKUP(B35,RMS!B:E,4,FALSE)</f>
        <v>245299.21914529899</v>
      </c>
      <c r="K35" s="22">
        <f t="shared" si="1"/>
        <v>1.059829955920577E-4</v>
      </c>
      <c r="L35" s="22">
        <f t="shared" si="2"/>
        <v>1.5470100333914161E-4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443781.54</v>
      </c>
      <c r="F36" s="25">
        <f>VLOOKUP(C36,RA!B8:I75,8,0)</f>
        <v>24647.895400000001</v>
      </c>
      <c r="G36" s="16">
        <f t="shared" si="0"/>
        <v>419133.6446</v>
      </c>
      <c r="H36" s="27">
        <f>RA!J40</f>
        <v>5.5540605406885604</v>
      </c>
      <c r="I36" s="20">
        <f>VLOOKUP(B36,RMS!B:D,3,FALSE)</f>
        <v>443781.534624786</v>
      </c>
      <c r="J36" s="21">
        <f>VLOOKUP(B36,RMS!B:E,4,FALSE)</f>
        <v>419133.64397692302</v>
      </c>
      <c r="K36" s="22">
        <f t="shared" si="1"/>
        <v>5.3752139792777598E-3</v>
      </c>
      <c r="L36" s="22">
        <f t="shared" si="2"/>
        <v>6.2307697953656316E-4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69814.920100000003</v>
      </c>
      <c r="F40" s="25">
        <f>VLOOKUP(C40,RA!B8:I78,8,0)</f>
        <v>6813.7758000000003</v>
      </c>
      <c r="G40" s="16">
        <f t="shared" si="0"/>
        <v>63001.1443</v>
      </c>
      <c r="H40" s="27">
        <f>RA!J43</f>
        <v>0</v>
      </c>
      <c r="I40" s="20">
        <f>VLOOKUP(B40,RMS!B:D,3,FALSE)</f>
        <v>69814.920278345104</v>
      </c>
      <c r="J40" s="21">
        <f>VLOOKUP(B40,RMS!B:E,4,FALSE)</f>
        <v>63001.144542772898</v>
      </c>
      <c r="K40" s="22">
        <f t="shared" si="1"/>
        <v>-1.7834510072134435E-4</v>
      </c>
      <c r="L40" s="22">
        <f t="shared" si="2"/>
        <v>-2.4277289776364341E-4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16289570.414000001</v>
      </c>
      <c r="E7" s="65">
        <v>17831471</v>
      </c>
      <c r="F7" s="66">
        <v>91.352925476535304</v>
      </c>
      <c r="G7" s="65">
        <v>18519658.239799999</v>
      </c>
      <c r="H7" s="66">
        <v>-12.0417331514649</v>
      </c>
      <c r="I7" s="65">
        <v>1711277.0014</v>
      </c>
      <c r="J7" s="66">
        <v>10.5053537810257</v>
      </c>
      <c r="K7" s="65">
        <v>1164849.2083000001</v>
      </c>
      <c r="L7" s="66">
        <v>6.2897986194834798</v>
      </c>
      <c r="M7" s="66">
        <v>0.46909744987290303</v>
      </c>
      <c r="N7" s="65">
        <v>535295710.80980003</v>
      </c>
      <c r="O7" s="65">
        <v>4217579078.1631999</v>
      </c>
      <c r="P7" s="65">
        <v>946227</v>
      </c>
      <c r="Q7" s="65">
        <v>915137</v>
      </c>
      <c r="R7" s="66">
        <v>3.39730554004483</v>
      </c>
      <c r="S7" s="65">
        <v>17.215288101058199</v>
      </c>
      <c r="T7" s="65">
        <v>16.683777172926</v>
      </c>
      <c r="U7" s="67">
        <v>3.0874355689668498</v>
      </c>
      <c r="V7" s="55"/>
      <c r="W7" s="55"/>
    </row>
    <row r="8" spans="1:23" ht="14.25" thickBot="1" x14ac:dyDescent="0.2">
      <c r="A8" s="52">
        <v>41851</v>
      </c>
      <c r="B8" s="42" t="s">
        <v>6</v>
      </c>
      <c r="C8" s="43"/>
      <c r="D8" s="68">
        <v>518416.30530000001</v>
      </c>
      <c r="E8" s="68">
        <v>694958</v>
      </c>
      <c r="F8" s="69">
        <v>74.596782150863802</v>
      </c>
      <c r="G8" s="68">
        <v>485916.90620000003</v>
      </c>
      <c r="H8" s="69">
        <v>6.6882626814024597</v>
      </c>
      <c r="I8" s="68">
        <v>148173.51790000001</v>
      </c>
      <c r="J8" s="69">
        <v>28.5819555413586</v>
      </c>
      <c r="K8" s="68">
        <v>99036.231899999999</v>
      </c>
      <c r="L8" s="69">
        <v>20.3813101862394</v>
      </c>
      <c r="M8" s="69">
        <v>0.49615464014841998</v>
      </c>
      <c r="N8" s="68">
        <v>20054037.435699999</v>
      </c>
      <c r="O8" s="68">
        <v>160638679.4278</v>
      </c>
      <c r="P8" s="68">
        <v>23057</v>
      </c>
      <c r="Q8" s="68">
        <v>22568</v>
      </c>
      <c r="R8" s="69">
        <v>2.16678482807515</v>
      </c>
      <c r="S8" s="68">
        <v>22.4841178514117</v>
      </c>
      <c r="T8" s="68">
        <v>22.7368698156682</v>
      </c>
      <c r="U8" s="70">
        <v>-1.1241355606068999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90487.914799999999</v>
      </c>
      <c r="E9" s="68">
        <v>115612</v>
      </c>
      <c r="F9" s="69">
        <v>78.268618136525603</v>
      </c>
      <c r="G9" s="68">
        <v>179914.76699999999</v>
      </c>
      <c r="H9" s="69">
        <v>-49.7051207586535</v>
      </c>
      <c r="I9" s="68">
        <v>21083.4804</v>
      </c>
      <c r="J9" s="69">
        <v>23.299774833578098</v>
      </c>
      <c r="K9" s="68">
        <v>36916.636599999998</v>
      </c>
      <c r="L9" s="69">
        <v>20.518958624446899</v>
      </c>
      <c r="M9" s="69">
        <v>-0.428889456305453</v>
      </c>
      <c r="N9" s="68">
        <v>3642460.8530999999</v>
      </c>
      <c r="O9" s="68">
        <v>27147904.113499999</v>
      </c>
      <c r="P9" s="68">
        <v>4971</v>
      </c>
      <c r="Q9" s="68">
        <v>4893</v>
      </c>
      <c r="R9" s="69">
        <v>1.5941140404659699</v>
      </c>
      <c r="S9" s="68">
        <v>18.203161295514001</v>
      </c>
      <c r="T9" s="68">
        <v>17.580669384835499</v>
      </c>
      <c r="U9" s="70">
        <v>3.4196912315000501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157294.13579999999</v>
      </c>
      <c r="E10" s="68">
        <v>164432</v>
      </c>
      <c r="F10" s="69">
        <v>95.659078403230495</v>
      </c>
      <c r="G10" s="68">
        <v>234257.67180000001</v>
      </c>
      <c r="H10" s="69">
        <v>-32.854222194143702</v>
      </c>
      <c r="I10" s="68">
        <v>43624.754699999998</v>
      </c>
      <c r="J10" s="69">
        <v>27.7345080146338</v>
      </c>
      <c r="K10" s="68">
        <v>31004.499500000002</v>
      </c>
      <c r="L10" s="69">
        <v>13.2352120046982</v>
      </c>
      <c r="M10" s="69">
        <v>0.40704592570507397</v>
      </c>
      <c r="N10" s="68">
        <v>5712015.5314999996</v>
      </c>
      <c r="O10" s="68">
        <v>41290006.367700003</v>
      </c>
      <c r="P10" s="68">
        <v>90394</v>
      </c>
      <c r="Q10" s="68">
        <v>86567</v>
      </c>
      <c r="R10" s="69">
        <v>4.4208532119629904</v>
      </c>
      <c r="S10" s="68">
        <v>1.74009487134102</v>
      </c>
      <c r="T10" s="68">
        <v>1.70777905668442</v>
      </c>
      <c r="U10" s="70">
        <v>1.8571294697108101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47404.984199999999</v>
      </c>
      <c r="E11" s="68">
        <v>68538</v>
      </c>
      <c r="F11" s="69">
        <v>69.165987043683799</v>
      </c>
      <c r="G11" s="68">
        <v>41431.169500000004</v>
      </c>
      <c r="H11" s="69">
        <v>14.418648500858801</v>
      </c>
      <c r="I11" s="68">
        <v>9971.0200999999997</v>
      </c>
      <c r="J11" s="69">
        <v>21.0336956509312</v>
      </c>
      <c r="K11" s="68">
        <v>6894.4395999999997</v>
      </c>
      <c r="L11" s="69">
        <v>16.640707185444001</v>
      </c>
      <c r="M11" s="69">
        <v>0.446240837326358</v>
      </c>
      <c r="N11" s="68">
        <v>2002722.1989</v>
      </c>
      <c r="O11" s="68">
        <v>17103258.395799998</v>
      </c>
      <c r="P11" s="68">
        <v>2684</v>
      </c>
      <c r="Q11" s="68">
        <v>2524</v>
      </c>
      <c r="R11" s="69">
        <v>6.3391442155308999</v>
      </c>
      <c r="S11" s="68">
        <v>17.662065648286099</v>
      </c>
      <c r="T11" s="68">
        <v>17.297158161648198</v>
      </c>
      <c r="U11" s="70">
        <v>2.0660521476057898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122863.9071</v>
      </c>
      <c r="E12" s="68">
        <v>226197</v>
      </c>
      <c r="F12" s="69">
        <v>54.317213358267303</v>
      </c>
      <c r="G12" s="68">
        <v>155553.46909999999</v>
      </c>
      <c r="H12" s="69">
        <v>-21.015000301269399</v>
      </c>
      <c r="I12" s="68">
        <v>24198.006000000001</v>
      </c>
      <c r="J12" s="69">
        <v>19.694967033976098</v>
      </c>
      <c r="K12" s="68">
        <v>9290.1011999999992</v>
      </c>
      <c r="L12" s="69">
        <v>5.9722880201583397</v>
      </c>
      <c r="M12" s="69">
        <v>1.6047085472007601</v>
      </c>
      <c r="N12" s="68">
        <v>5879763.4792999998</v>
      </c>
      <c r="O12" s="68">
        <v>50769195.826700002</v>
      </c>
      <c r="P12" s="68">
        <v>1692</v>
      </c>
      <c r="Q12" s="68">
        <v>1706</v>
      </c>
      <c r="R12" s="69">
        <v>-0.82063305978897805</v>
      </c>
      <c r="S12" s="68">
        <v>72.614602304964507</v>
      </c>
      <c r="T12" s="68">
        <v>76.863205685814805</v>
      </c>
      <c r="U12" s="70">
        <v>-5.8508939607037798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255218.6213</v>
      </c>
      <c r="E13" s="68">
        <v>337514</v>
      </c>
      <c r="F13" s="69">
        <v>75.617195523741202</v>
      </c>
      <c r="G13" s="68">
        <v>324307.20169999998</v>
      </c>
      <c r="H13" s="69">
        <v>-21.303436999808099</v>
      </c>
      <c r="I13" s="68">
        <v>75131.203299999994</v>
      </c>
      <c r="J13" s="69">
        <v>29.437978669936498</v>
      </c>
      <c r="K13" s="68">
        <v>41675.260499999997</v>
      </c>
      <c r="L13" s="69">
        <v>12.8505504292044</v>
      </c>
      <c r="M13" s="69">
        <v>0.80277705282730005</v>
      </c>
      <c r="N13" s="68">
        <v>10159362.205499999</v>
      </c>
      <c r="O13" s="68">
        <v>80688599.310800001</v>
      </c>
      <c r="P13" s="68">
        <v>10691</v>
      </c>
      <c r="Q13" s="68">
        <v>9962</v>
      </c>
      <c r="R13" s="69">
        <v>7.3178076691427396</v>
      </c>
      <c r="S13" s="68">
        <v>23.8722870919465</v>
      </c>
      <c r="T13" s="68">
        <v>25.470415398514401</v>
      </c>
      <c r="U13" s="70">
        <v>-6.6944918197929999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147377.34289999999</v>
      </c>
      <c r="E14" s="68">
        <v>154244</v>
      </c>
      <c r="F14" s="69">
        <v>95.548185277871397</v>
      </c>
      <c r="G14" s="68">
        <v>136348.17439999999</v>
      </c>
      <c r="H14" s="69">
        <v>8.0889740904370697</v>
      </c>
      <c r="I14" s="68">
        <v>15396.2376</v>
      </c>
      <c r="J14" s="69">
        <v>10.446814481142299</v>
      </c>
      <c r="K14" s="68">
        <v>4923.8696</v>
      </c>
      <c r="L14" s="69">
        <v>3.6112471777986599</v>
      </c>
      <c r="M14" s="69">
        <v>2.12685729938908</v>
      </c>
      <c r="N14" s="68">
        <v>5621137.3382000001</v>
      </c>
      <c r="O14" s="68">
        <v>38392245.540399998</v>
      </c>
      <c r="P14" s="68">
        <v>2874</v>
      </c>
      <c r="Q14" s="68">
        <v>2593</v>
      </c>
      <c r="R14" s="69">
        <v>10.8368684920941</v>
      </c>
      <c r="S14" s="68">
        <v>51.279520842031999</v>
      </c>
      <c r="T14" s="68">
        <v>52.317860200539897</v>
      </c>
      <c r="U14" s="70">
        <v>-2.0248616630146499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93649.401800000007</v>
      </c>
      <c r="E15" s="68">
        <v>99716</v>
      </c>
      <c r="F15" s="69">
        <v>93.916123590998396</v>
      </c>
      <c r="G15" s="68">
        <v>91880.200700000001</v>
      </c>
      <c r="H15" s="69">
        <v>1.9255520629266401</v>
      </c>
      <c r="I15" s="68">
        <v>24171.087200000002</v>
      </c>
      <c r="J15" s="69">
        <v>25.8101885707934</v>
      </c>
      <c r="K15" s="68">
        <v>3829.1797999999999</v>
      </c>
      <c r="L15" s="69">
        <v>4.1675788372543296</v>
      </c>
      <c r="M15" s="69">
        <v>5.3123406218741698</v>
      </c>
      <c r="N15" s="68">
        <v>4195601.2523999996</v>
      </c>
      <c r="O15" s="68">
        <v>30017468.5484</v>
      </c>
      <c r="P15" s="68">
        <v>3953</v>
      </c>
      <c r="Q15" s="68">
        <v>3772</v>
      </c>
      <c r="R15" s="69">
        <v>4.7985153764581199</v>
      </c>
      <c r="S15" s="68">
        <v>23.690716367316</v>
      </c>
      <c r="T15" s="68">
        <v>22.7099414103924</v>
      </c>
      <c r="U15" s="70">
        <v>4.1399126211172099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933038.51119999995</v>
      </c>
      <c r="E16" s="68">
        <v>926281</v>
      </c>
      <c r="F16" s="69">
        <v>100.72953144888</v>
      </c>
      <c r="G16" s="68">
        <v>943036.93290000001</v>
      </c>
      <c r="H16" s="69">
        <v>-1.06023649246197</v>
      </c>
      <c r="I16" s="68">
        <v>28190.115399999999</v>
      </c>
      <c r="J16" s="69">
        <v>3.0213238855215199</v>
      </c>
      <c r="K16" s="68">
        <v>-40647.142</v>
      </c>
      <c r="L16" s="69">
        <v>-4.3102386112284199</v>
      </c>
      <c r="M16" s="69">
        <v>-1.6935325342185199</v>
      </c>
      <c r="N16" s="68">
        <v>31288266.2082</v>
      </c>
      <c r="O16" s="68">
        <v>218179404.75240001</v>
      </c>
      <c r="P16" s="68">
        <v>62172</v>
      </c>
      <c r="Q16" s="68">
        <v>60535</v>
      </c>
      <c r="R16" s="69">
        <v>2.7042206987693</v>
      </c>
      <c r="S16" s="68">
        <v>15.0073748825838</v>
      </c>
      <c r="T16" s="68">
        <v>14.6054335541422</v>
      </c>
      <c r="U16" s="70">
        <v>2.67829205031736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451638.51809999999</v>
      </c>
      <c r="E17" s="68">
        <v>511552</v>
      </c>
      <c r="F17" s="69">
        <v>88.287899978887793</v>
      </c>
      <c r="G17" s="68">
        <v>1003225.345</v>
      </c>
      <c r="H17" s="69">
        <v>-54.981348871324599</v>
      </c>
      <c r="I17" s="68">
        <v>56815.062100000003</v>
      </c>
      <c r="J17" s="69">
        <v>12.5797645291672</v>
      </c>
      <c r="K17" s="68">
        <v>-1875.6795</v>
      </c>
      <c r="L17" s="69">
        <v>-0.18696492361843201</v>
      </c>
      <c r="M17" s="69">
        <v>-31.290389216281401</v>
      </c>
      <c r="N17" s="68">
        <v>19312611.7597</v>
      </c>
      <c r="O17" s="68">
        <v>209824052.50099999</v>
      </c>
      <c r="P17" s="68">
        <v>13563</v>
      </c>
      <c r="Q17" s="68">
        <v>12898</v>
      </c>
      <c r="R17" s="69">
        <v>5.1558381144363397</v>
      </c>
      <c r="S17" s="68">
        <v>33.299308272506103</v>
      </c>
      <c r="T17" s="68">
        <v>44.167494952705901</v>
      </c>
      <c r="U17" s="70">
        <v>-32.6378752112794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1812379.5862</v>
      </c>
      <c r="E18" s="68">
        <v>1693143</v>
      </c>
      <c r="F18" s="69">
        <v>107.042322249213</v>
      </c>
      <c r="G18" s="68">
        <v>1753436.0649999999</v>
      </c>
      <c r="H18" s="69">
        <v>3.3616008234665702</v>
      </c>
      <c r="I18" s="68">
        <v>313283.79090000002</v>
      </c>
      <c r="J18" s="69">
        <v>17.285771329882401</v>
      </c>
      <c r="K18" s="68">
        <v>82326.855800000005</v>
      </c>
      <c r="L18" s="69">
        <v>4.6951729488922096</v>
      </c>
      <c r="M18" s="69">
        <v>2.80536567145323</v>
      </c>
      <c r="N18" s="68">
        <v>59695213.748599999</v>
      </c>
      <c r="O18" s="68">
        <v>522199972.51969999</v>
      </c>
      <c r="P18" s="68">
        <v>86178</v>
      </c>
      <c r="Q18" s="68">
        <v>82864</v>
      </c>
      <c r="R18" s="69">
        <v>3.9993241938598199</v>
      </c>
      <c r="S18" s="68">
        <v>21.030652674696601</v>
      </c>
      <c r="T18" s="68">
        <v>20.1804788714037</v>
      </c>
      <c r="U18" s="70">
        <v>4.04254597535963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382254.97440000001</v>
      </c>
      <c r="E19" s="68">
        <v>426596</v>
      </c>
      <c r="F19" s="69">
        <v>89.605850594004593</v>
      </c>
      <c r="G19" s="68">
        <v>1056887.581</v>
      </c>
      <c r="H19" s="69">
        <v>-63.832011911965097</v>
      </c>
      <c r="I19" s="68">
        <v>46887.5602</v>
      </c>
      <c r="J19" s="69">
        <v>12.2660431753952</v>
      </c>
      <c r="K19" s="68">
        <v>48.515000000000001</v>
      </c>
      <c r="L19" s="69">
        <v>4.5903652263659996E-3</v>
      </c>
      <c r="M19" s="69">
        <v>965.45491497474995</v>
      </c>
      <c r="N19" s="68">
        <v>16355684.430299999</v>
      </c>
      <c r="O19" s="68">
        <v>165093086.90310001</v>
      </c>
      <c r="P19" s="68">
        <v>8333</v>
      </c>
      <c r="Q19" s="68">
        <v>9527</v>
      </c>
      <c r="R19" s="69">
        <v>-12.5328015114937</v>
      </c>
      <c r="S19" s="68">
        <v>45.872431825272997</v>
      </c>
      <c r="T19" s="68">
        <v>63.178866579195997</v>
      </c>
      <c r="U19" s="70">
        <v>-37.7273104243585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702269.56790000002</v>
      </c>
      <c r="E20" s="68">
        <v>866058</v>
      </c>
      <c r="F20" s="69">
        <v>81.088052751663298</v>
      </c>
      <c r="G20" s="68">
        <v>1381896.1791999999</v>
      </c>
      <c r="H20" s="69">
        <v>-49.180728735602003</v>
      </c>
      <c r="I20" s="68">
        <v>80832.475200000001</v>
      </c>
      <c r="J20" s="69">
        <v>11.5101777002403</v>
      </c>
      <c r="K20" s="68">
        <v>3755.7543999999998</v>
      </c>
      <c r="L20" s="69">
        <v>0.27178267488765001</v>
      </c>
      <c r="M20" s="69">
        <v>20.5223006062377</v>
      </c>
      <c r="N20" s="68">
        <v>28788978.958000001</v>
      </c>
      <c r="O20" s="68">
        <v>241534732.70070001</v>
      </c>
      <c r="P20" s="68">
        <v>36152</v>
      </c>
      <c r="Q20" s="68">
        <v>36315</v>
      </c>
      <c r="R20" s="69">
        <v>-0.44885033732617902</v>
      </c>
      <c r="S20" s="68">
        <v>19.4254693488604</v>
      </c>
      <c r="T20" s="68">
        <v>21.3568435109459</v>
      </c>
      <c r="U20" s="70">
        <v>-9.9424838978154693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309233.96590000001</v>
      </c>
      <c r="E21" s="68">
        <v>354425</v>
      </c>
      <c r="F21" s="69">
        <v>87.249478987091805</v>
      </c>
      <c r="G21" s="68">
        <v>330737.23790000001</v>
      </c>
      <c r="H21" s="69">
        <v>-6.5016180628870197</v>
      </c>
      <c r="I21" s="68">
        <v>49089.309200000003</v>
      </c>
      <c r="J21" s="69">
        <v>15.874488126532199</v>
      </c>
      <c r="K21" s="68">
        <v>18133.762999999999</v>
      </c>
      <c r="L21" s="69">
        <v>5.4828307556595197</v>
      </c>
      <c r="M21" s="69">
        <v>1.70706687850724</v>
      </c>
      <c r="N21" s="68">
        <v>11190133.5582</v>
      </c>
      <c r="O21" s="68">
        <v>96562620.837400004</v>
      </c>
      <c r="P21" s="68">
        <v>29015</v>
      </c>
      <c r="Q21" s="68">
        <v>27331</v>
      </c>
      <c r="R21" s="69">
        <v>6.1615015915992704</v>
      </c>
      <c r="S21" s="68">
        <v>10.6577275857315</v>
      </c>
      <c r="T21" s="68">
        <v>10.863186407376199</v>
      </c>
      <c r="U21" s="70">
        <v>-1.92779201750089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1239236.4586</v>
      </c>
      <c r="E22" s="68">
        <v>1188922</v>
      </c>
      <c r="F22" s="69">
        <v>104.23193940393099</v>
      </c>
      <c r="G22" s="68">
        <v>1174406.6987000001</v>
      </c>
      <c r="H22" s="69">
        <v>5.52021373615825</v>
      </c>
      <c r="I22" s="68">
        <v>161913.25289999999</v>
      </c>
      <c r="J22" s="69">
        <v>13.0655656373214</v>
      </c>
      <c r="K22" s="68">
        <v>121185.9433</v>
      </c>
      <c r="L22" s="69">
        <v>10.3189077032808</v>
      </c>
      <c r="M22" s="69">
        <v>0.33607288511323602</v>
      </c>
      <c r="N22" s="68">
        <v>40673174.229500003</v>
      </c>
      <c r="O22" s="68">
        <v>295446313.26380002</v>
      </c>
      <c r="P22" s="68">
        <v>76110</v>
      </c>
      <c r="Q22" s="68">
        <v>79933</v>
      </c>
      <c r="R22" s="69">
        <v>-4.7827555577796401</v>
      </c>
      <c r="S22" s="68">
        <v>16.282176568125099</v>
      </c>
      <c r="T22" s="68">
        <v>16.200497900741901</v>
      </c>
      <c r="U22" s="70">
        <v>0.50164464831506095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3257031.9588000001</v>
      </c>
      <c r="E23" s="68">
        <v>3171769</v>
      </c>
      <c r="F23" s="69">
        <v>102.68818311800101</v>
      </c>
      <c r="G23" s="68">
        <v>2907882.6787999999</v>
      </c>
      <c r="H23" s="69">
        <v>12.006993354494099</v>
      </c>
      <c r="I23" s="68">
        <v>-68427.157099999997</v>
      </c>
      <c r="J23" s="69">
        <v>-2.1009053016848802</v>
      </c>
      <c r="K23" s="68">
        <v>-9772.2373000000007</v>
      </c>
      <c r="L23" s="69">
        <v>-0.33606023280253899</v>
      </c>
      <c r="M23" s="69">
        <v>6.0021997009835202</v>
      </c>
      <c r="N23" s="68">
        <v>85285117.673099995</v>
      </c>
      <c r="O23" s="68">
        <v>609976100.5201</v>
      </c>
      <c r="P23" s="68">
        <v>84203</v>
      </c>
      <c r="Q23" s="68">
        <v>79535</v>
      </c>
      <c r="R23" s="69">
        <v>5.86911422644119</v>
      </c>
      <c r="S23" s="68">
        <v>38.680711599349202</v>
      </c>
      <c r="T23" s="68">
        <v>28.576054080593501</v>
      </c>
      <c r="U23" s="70">
        <v>26.123246189001701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249738.2739</v>
      </c>
      <c r="E24" s="68">
        <v>290434</v>
      </c>
      <c r="F24" s="69">
        <v>85.987960741511003</v>
      </c>
      <c r="G24" s="68">
        <v>321137.71769999998</v>
      </c>
      <c r="H24" s="69">
        <v>-22.233278704029399</v>
      </c>
      <c r="I24" s="68">
        <v>51415.9784</v>
      </c>
      <c r="J24" s="69">
        <v>20.587944970176199</v>
      </c>
      <c r="K24" s="68">
        <v>51914.269099999998</v>
      </c>
      <c r="L24" s="69">
        <v>16.165733963550601</v>
      </c>
      <c r="M24" s="69">
        <v>-9.5983379644649994E-3</v>
      </c>
      <c r="N24" s="68">
        <v>8814770.5786000006</v>
      </c>
      <c r="O24" s="68">
        <v>66745168.802699998</v>
      </c>
      <c r="P24" s="68">
        <v>26650</v>
      </c>
      <c r="Q24" s="68">
        <v>26961</v>
      </c>
      <c r="R24" s="69">
        <v>-1.1535180445829101</v>
      </c>
      <c r="S24" s="68">
        <v>9.3710421726078792</v>
      </c>
      <c r="T24" s="68">
        <v>9.2013907978190694</v>
      </c>
      <c r="U24" s="70">
        <v>1.810378948936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236022.3677</v>
      </c>
      <c r="E25" s="68">
        <v>219685</v>
      </c>
      <c r="F25" s="69">
        <v>107.436724264288</v>
      </c>
      <c r="G25" s="68">
        <v>349104.15820000001</v>
      </c>
      <c r="H25" s="69">
        <v>-32.391991857976102</v>
      </c>
      <c r="I25" s="68">
        <v>21733.369500000001</v>
      </c>
      <c r="J25" s="69">
        <v>9.2081821362052203</v>
      </c>
      <c r="K25" s="68">
        <v>40088.1374</v>
      </c>
      <c r="L25" s="69">
        <v>11.4831452041983</v>
      </c>
      <c r="M25" s="69">
        <v>-0.45786033201931697</v>
      </c>
      <c r="N25" s="68">
        <v>7850474.5599999996</v>
      </c>
      <c r="O25" s="68">
        <v>64876359.893799998</v>
      </c>
      <c r="P25" s="68">
        <v>19292</v>
      </c>
      <c r="Q25" s="68">
        <v>18224</v>
      </c>
      <c r="R25" s="69">
        <v>5.8604038630377397</v>
      </c>
      <c r="S25" s="68">
        <v>12.2342093976778</v>
      </c>
      <c r="T25" s="68">
        <v>18.5560248463565</v>
      </c>
      <c r="U25" s="70">
        <v>-51.673265048729803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661909.69099999999</v>
      </c>
      <c r="E26" s="68">
        <v>559701</v>
      </c>
      <c r="F26" s="69">
        <v>118.261302195279</v>
      </c>
      <c r="G26" s="68">
        <v>824181.87719999999</v>
      </c>
      <c r="H26" s="69">
        <v>-19.688880657178299</v>
      </c>
      <c r="I26" s="68">
        <v>127263.7939</v>
      </c>
      <c r="J26" s="69">
        <v>19.226760935881199</v>
      </c>
      <c r="K26" s="68">
        <v>130315.04979999999</v>
      </c>
      <c r="L26" s="69">
        <v>15.811443251181499</v>
      </c>
      <c r="M26" s="69">
        <v>-2.3414455235085001E-2</v>
      </c>
      <c r="N26" s="68">
        <v>20636378.194200002</v>
      </c>
      <c r="O26" s="68">
        <v>140606627.90599999</v>
      </c>
      <c r="P26" s="68">
        <v>44327</v>
      </c>
      <c r="Q26" s="68">
        <v>41660</v>
      </c>
      <c r="R26" s="69">
        <v>6.4018242918866903</v>
      </c>
      <c r="S26" s="68">
        <v>14.93242698581</v>
      </c>
      <c r="T26" s="68">
        <v>14.284925252040299</v>
      </c>
      <c r="U26" s="70">
        <v>4.3362122874264397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232985.67009999999</v>
      </c>
      <c r="E27" s="68">
        <v>250055</v>
      </c>
      <c r="F27" s="69">
        <v>93.173769810641701</v>
      </c>
      <c r="G27" s="68">
        <v>225160.9088</v>
      </c>
      <c r="H27" s="69">
        <v>3.4751864085565298</v>
      </c>
      <c r="I27" s="68">
        <v>76545.067999999999</v>
      </c>
      <c r="J27" s="69">
        <v>32.853981091260302</v>
      </c>
      <c r="K27" s="68">
        <v>63499.589899999999</v>
      </c>
      <c r="L27" s="69">
        <v>28.201871380970399</v>
      </c>
      <c r="M27" s="69">
        <v>0.205441926798964</v>
      </c>
      <c r="N27" s="68">
        <v>8168592.7894000001</v>
      </c>
      <c r="O27" s="68">
        <v>58725308.803199999</v>
      </c>
      <c r="P27" s="68">
        <v>33203</v>
      </c>
      <c r="Q27" s="68">
        <v>33273</v>
      </c>
      <c r="R27" s="69">
        <v>-0.21038078922850401</v>
      </c>
      <c r="S27" s="68">
        <v>7.0170065988013102</v>
      </c>
      <c r="T27" s="68">
        <v>7.01933114537312</v>
      </c>
      <c r="U27" s="70">
        <v>-3.3127324865389003E-2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808851.02789999999</v>
      </c>
      <c r="E28" s="68">
        <v>873844</v>
      </c>
      <c r="F28" s="69">
        <v>92.562405635330805</v>
      </c>
      <c r="G28" s="68">
        <v>900324.96649999998</v>
      </c>
      <c r="H28" s="69">
        <v>-10.160102407867599</v>
      </c>
      <c r="I28" s="68">
        <v>32846.585299999999</v>
      </c>
      <c r="J28" s="69">
        <v>4.0608943015475596</v>
      </c>
      <c r="K28" s="68">
        <v>31615.989099999999</v>
      </c>
      <c r="L28" s="69">
        <v>3.5116197235878799</v>
      </c>
      <c r="M28" s="69">
        <v>3.892322318646E-2</v>
      </c>
      <c r="N28" s="68">
        <v>26006675.567299999</v>
      </c>
      <c r="O28" s="68">
        <v>197706804.76280001</v>
      </c>
      <c r="P28" s="68">
        <v>47073</v>
      </c>
      <c r="Q28" s="68">
        <v>45923</v>
      </c>
      <c r="R28" s="69">
        <v>2.5041917993162501</v>
      </c>
      <c r="S28" s="68">
        <v>17.182907991842502</v>
      </c>
      <c r="T28" s="68">
        <v>17.658251886854099</v>
      </c>
      <c r="U28" s="70">
        <v>-2.7663763039253602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566735.51839999994</v>
      </c>
      <c r="E29" s="68">
        <v>488793</v>
      </c>
      <c r="F29" s="69">
        <v>115.94591542841199</v>
      </c>
      <c r="G29" s="68">
        <v>672110.42760000005</v>
      </c>
      <c r="H29" s="69">
        <v>-15.6782137090593</v>
      </c>
      <c r="I29" s="68">
        <v>89865.182400000005</v>
      </c>
      <c r="J29" s="69">
        <v>15.8566349703485</v>
      </c>
      <c r="K29" s="68">
        <v>102562.03</v>
      </c>
      <c r="L29" s="69">
        <v>15.259699267906401</v>
      </c>
      <c r="M29" s="69">
        <v>-0.12379676572314301</v>
      </c>
      <c r="N29" s="68">
        <v>16355219.659600001</v>
      </c>
      <c r="O29" s="68">
        <v>140455042.52419999</v>
      </c>
      <c r="P29" s="68">
        <v>95749</v>
      </c>
      <c r="Q29" s="68">
        <v>91073</v>
      </c>
      <c r="R29" s="69">
        <v>5.1343427799677199</v>
      </c>
      <c r="S29" s="68">
        <v>5.9189706252806804</v>
      </c>
      <c r="T29" s="68">
        <v>6.45815652059337</v>
      </c>
      <c r="U29" s="70">
        <v>-9.1094538129612594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1312262.5649000001</v>
      </c>
      <c r="E30" s="68">
        <v>1209456</v>
      </c>
      <c r="F30" s="69">
        <v>108.500231914183</v>
      </c>
      <c r="G30" s="68">
        <v>1162694.7139000001</v>
      </c>
      <c r="H30" s="69">
        <v>12.8638970498376</v>
      </c>
      <c r="I30" s="68">
        <v>154362.33840000001</v>
      </c>
      <c r="J30" s="69">
        <v>11.7630680420852</v>
      </c>
      <c r="K30" s="68">
        <v>189350.93470000001</v>
      </c>
      <c r="L30" s="69">
        <v>16.285524689870201</v>
      </c>
      <c r="M30" s="69">
        <v>-0.18478174589121801</v>
      </c>
      <c r="N30" s="68">
        <v>38021204.863899998</v>
      </c>
      <c r="O30" s="68">
        <v>262684595.41319999</v>
      </c>
      <c r="P30" s="68">
        <v>76802</v>
      </c>
      <c r="Q30" s="68">
        <v>67134</v>
      </c>
      <c r="R30" s="69">
        <v>14.401048648970701</v>
      </c>
      <c r="S30" s="68">
        <v>17.086307191218999</v>
      </c>
      <c r="T30" s="68">
        <v>15.17904649358</v>
      </c>
      <c r="U30" s="70">
        <v>11.1625097002772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675488.27859999996</v>
      </c>
      <c r="E31" s="68">
        <v>774088</v>
      </c>
      <c r="F31" s="69">
        <v>87.262466102045295</v>
      </c>
      <c r="G31" s="68">
        <v>751075.22649999999</v>
      </c>
      <c r="H31" s="69">
        <v>-10.0638318550638</v>
      </c>
      <c r="I31" s="68">
        <v>27402.1008</v>
      </c>
      <c r="J31" s="69">
        <v>4.0566360169554496</v>
      </c>
      <c r="K31" s="68">
        <v>44574.429400000001</v>
      </c>
      <c r="L31" s="69">
        <v>5.9347489874903996</v>
      </c>
      <c r="M31" s="69">
        <v>-0.38525066571014799</v>
      </c>
      <c r="N31" s="68">
        <v>24398333.384</v>
      </c>
      <c r="O31" s="68">
        <v>221855265.91100001</v>
      </c>
      <c r="P31" s="68">
        <v>29356</v>
      </c>
      <c r="Q31" s="68">
        <v>28510</v>
      </c>
      <c r="R31" s="69">
        <v>2.9673798667134301</v>
      </c>
      <c r="S31" s="68">
        <v>23.0102288663306</v>
      </c>
      <c r="T31" s="68">
        <v>23.912713132234298</v>
      </c>
      <c r="U31" s="70">
        <v>-3.92210034566101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119241.1697</v>
      </c>
      <c r="E32" s="68">
        <v>140756</v>
      </c>
      <c r="F32" s="69">
        <v>84.714804129131295</v>
      </c>
      <c r="G32" s="68">
        <v>122956.40089999999</v>
      </c>
      <c r="H32" s="69">
        <v>-3.0215842142464799</v>
      </c>
      <c r="I32" s="68">
        <v>33643.645400000001</v>
      </c>
      <c r="J32" s="69">
        <v>28.214789811811102</v>
      </c>
      <c r="K32" s="68">
        <v>31295.3498</v>
      </c>
      <c r="L32" s="69">
        <v>25.452395784951801</v>
      </c>
      <c r="M32" s="69">
        <v>7.5036566614763003E-2</v>
      </c>
      <c r="N32" s="68">
        <v>4133409.0943</v>
      </c>
      <c r="O32" s="68">
        <v>34062519.141199999</v>
      </c>
      <c r="P32" s="68">
        <v>24602</v>
      </c>
      <c r="Q32" s="68">
        <v>24330</v>
      </c>
      <c r="R32" s="69">
        <v>1.1179613645705</v>
      </c>
      <c r="S32" s="68">
        <v>4.8468079708966796</v>
      </c>
      <c r="T32" s="68">
        <v>4.8480273982737403</v>
      </c>
      <c r="U32" s="70">
        <v>-2.5159391178355001E-2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68">
        <v>2.2222</v>
      </c>
      <c r="E33" s="71"/>
      <c r="F33" s="71"/>
      <c r="G33" s="68">
        <v>168.85579999999999</v>
      </c>
      <c r="H33" s="69">
        <v>-98.683965845413695</v>
      </c>
      <c r="I33" s="68">
        <v>0.34179999999999999</v>
      </c>
      <c r="J33" s="69">
        <v>15.3811538115381</v>
      </c>
      <c r="K33" s="68">
        <v>32.857799999999997</v>
      </c>
      <c r="L33" s="69">
        <v>19.459088760942802</v>
      </c>
      <c r="M33" s="69">
        <v>-0.98959759935236102</v>
      </c>
      <c r="N33" s="68">
        <v>27.692299999999999</v>
      </c>
      <c r="O33" s="68">
        <v>4861.8397999999997</v>
      </c>
      <c r="P33" s="68">
        <v>1</v>
      </c>
      <c r="Q33" s="71"/>
      <c r="R33" s="71"/>
      <c r="S33" s="68">
        <v>2.2222</v>
      </c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68">
        <v>20</v>
      </c>
      <c r="H34" s="71"/>
      <c r="I34" s="71"/>
      <c r="J34" s="71"/>
      <c r="K34" s="68">
        <v>0</v>
      </c>
      <c r="L34" s="69">
        <v>0</v>
      </c>
      <c r="M34" s="71"/>
      <c r="N34" s="68">
        <v>1</v>
      </c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134243.99799999999</v>
      </c>
      <c r="E35" s="68">
        <v>88700</v>
      </c>
      <c r="F35" s="69">
        <v>151.346108229989</v>
      </c>
      <c r="G35" s="68">
        <v>130853.74800000001</v>
      </c>
      <c r="H35" s="69">
        <v>2.59086961727684</v>
      </c>
      <c r="I35" s="68">
        <v>21005.412400000001</v>
      </c>
      <c r="J35" s="69">
        <v>15.6471892322516</v>
      </c>
      <c r="K35" s="68">
        <v>18934.341400000001</v>
      </c>
      <c r="L35" s="69">
        <v>14.469850263669899</v>
      </c>
      <c r="M35" s="69">
        <v>0.10938172901012599</v>
      </c>
      <c r="N35" s="68">
        <v>4825113.1677000001</v>
      </c>
      <c r="O35" s="68">
        <v>36030882.150399998</v>
      </c>
      <c r="P35" s="68">
        <v>10504</v>
      </c>
      <c r="Q35" s="68">
        <v>11955</v>
      </c>
      <c r="R35" s="69">
        <v>-12.1371810957758</v>
      </c>
      <c r="S35" s="68">
        <v>12.7802739908606</v>
      </c>
      <c r="T35" s="68">
        <v>12.6027664240903</v>
      </c>
      <c r="U35" s="70">
        <v>1.38891831972633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344383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511463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296147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258697.0172</v>
      </c>
      <c r="E39" s="68">
        <v>256906</v>
      </c>
      <c r="F39" s="69">
        <v>100.69714884043201</v>
      </c>
      <c r="G39" s="68">
        <v>390976.92249999999</v>
      </c>
      <c r="H39" s="69">
        <v>-33.833174718899201</v>
      </c>
      <c r="I39" s="68">
        <v>13397.7979</v>
      </c>
      <c r="J39" s="69">
        <v>5.1789533737229299</v>
      </c>
      <c r="K39" s="68">
        <v>16656.823799999998</v>
      </c>
      <c r="L39" s="69">
        <v>4.2603086886797001</v>
      </c>
      <c r="M39" s="69">
        <v>-0.19565710360699101</v>
      </c>
      <c r="N39" s="68">
        <v>7779792.1686000004</v>
      </c>
      <c r="O39" s="68">
        <v>60518018.884599999</v>
      </c>
      <c r="P39" s="68">
        <v>378</v>
      </c>
      <c r="Q39" s="68">
        <v>372</v>
      </c>
      <c r="R39" s="69">
        <v>1.61290322580645</v>
      </c>
      <c r="S39" s="68">
        <v>684.38364338624297</v>
      </c>
      <c r="T39" s="68">
        <v>687.25071317204299</v>
      </c>
      <c r="U39" s="70">
        <v>-0.41892728055475897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443781.54</v>
      </c>
      <c r="E40" s="68">
        <v>395828</v>
      </c>
      <c r="F40" s="69">
        <v>112.114741756521</v>
      </c>
      <c r="G40" s="68">
        <v>414718.30839999998</v>
      </c>
      <c r="H40" s="69">
        <v>7.0079451548997502</v>
      </c>
      <c r="I40" s="68">
        <v>24647.895400000001</v>
      </c>
      <c r="J40" s="69">
        <v>5.5540605406885604</v>
      </c>
      <c r="K40" s="68">
        <v>24469.988600000001</v>
      </c>
      <c r="L40" s="69">
        <v>5.9003878305749797</v>
      </c>
      <c r="M40" s="69">
        <v>7.2704079641459996E-3</v>
      </c>
      <c r="N40" s="68">
        <v>17806923.978599999</v>
      </c>
      <c r="O40" s="68">
        <v>120900395.4691</v>
      </c>
      <c r="P40" s="68">
        <v>2209</v>
      </c>
      <c r="Q40" s="68">
        <v>2176</v>
      </c>
      <c r="R40" s="69">
        <v>1.51654411764706</v>
      </c>
      <c r="S40" s="68">
        <v>200.89703033046601</v>
      </c>
      <c r="T40" s="68">
        <v>204.430176240809</v>
      </c>
      <c r="U40" s="70">
        <v>-1.7586849862990299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82626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48649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69814.920100000003</v>
      </c>
      <c r="E44" s="73">
        <v>0</v>
      </c>
      <c r="F44" s="74"/>
      <c r="G44" s="73">
        <v>53055.728900000002</v>
      </c>
      <c r="H44" s="75">
        <v>31.587901151236501</v>
      </c>
      <c r="I44" s="73">
        <v>6813.7758000000003</v>
      </c>
      <c r="J44" s="75">
        <v>9.7597702471624004</v>
      </c>
      <c r="K44" s="73">
        <v>12813.426100000001</v>
      </c>
      <c r="L44" s="75">
        <v>24.1508812821154</v>
      </c>
      <c r="M44" s="75">
        <v>-0.46823154503540598</v>
      </c>
      <c r="N44" s="73">
        <v>642513.25109999999</v>
      </c>
      <c r="O44" s="73">
        <v>7543404.1917000003</v>
      </c>
      <c r="P44" s="73">
        <v>39</v>
      </c>
      <c r="Q44" s="73">
        <v>23</v>
      </c>
      <c r="R44" s="75">
        <v>69.565217391304301</v>
      </c>
      <c r="S44" s="73">
        <v>1790.1261564102599</v>
      </c>
      <c r="T44" s="73">
        <v>827.98642608695695</v>
      </c>
      <c r="U44" s="76">
        <v>53.747034915834099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53645</v>
      </c>
      <c r="D2" s="32">
        <v>518416.796554701</v>
      </c>
      <c r="E2" s="32">
        <v>370242.793054701</v>
      </c>
      <c r="F2" s="32">
        <v>148174.00349999999</v>
      </c>
      <c r="G2" s="32">
        <v>370242.793054701</v>
      </c>
      <c r="H2" s="32">
        <v>0.28582022126739798</v>
      </c>
    </row>
    <row r="3" spans="1:8" ht="14.25" x14ac:dyDescent="0.2">
      <c r="A3" s="32">
        <v>2</v>
      </c>
      <c r="B3" s="33">
        <v>13</v>
      </c>
      <c r="C3" s="32">
        <v>8998</v>
      </c>
      <c r="D3" s="32">
        <v>90487.933550245798</v>
      </c>
      <c r="E3" s="32">
        <v>69404.441426745296</v>
      </c>
      <c r="F3" s="32">
        <v>21083.492123500499</v>
      </c>
      <c r="G3" s="32">
        <v>69404.441426745296</v>
      </c>
      <c r="H3" s="32">
        <v>0.23299782961441301</v>
      </c>
    </row>
    <row r="4" spans="1:8" ht="14.25" x14ac:dyDescent="0.2">
      <c r="A4" s="32">
        <v>3</v>
      </c>
      <c r="B4" s="33">
        <v>14</v>
      </c>
      <c r="C4" s="32">
        <v>115653</v>
      </c>
      <c r="D4" s="32">
        <v>157296.19252820499</v>
      </c>
      <c r="E4" s="32">
        <v>113669.380676068</v>
      </c>
      <c r="F4" s="32">
        <v>43626.811852136801</v>
      </c>
      <c r="G4" s="32">
        <v>113669.380676068</v>
      </c>
      <c r="H4" s="32">
        <v>0.27735453192431198</v>
      </c>
    </row>
    <row r="5" spans="1:8" ht="14.25" x14ac:dyDescent="0.2">
      <c r="A5" s="32">
        <v>4</v>
      </c>
      <c r="B5" s="33">
        <v>15</v>
      </c>
      <c r="C5" s="32">
        <v>3308</v>
      </c>
      <c r="D5" s="32">
        <v>47405.016283760699</v>
      </c>
      <c r="E5" s="32">
        <v>37433.964116239302</v>
      </c>
      <c r="F5" s="32">
        <v>9971.0521675213695</v>
      </c>
      <c r="G5" s="32">
        <v>37433.964116239302</v>
      </c>
      <c r="H5" s="32">
        <v>0.21033749061145501</v>
      </c>
    </row>
    <row r="6" spans="1:8" ht="14.25" x14ac:dyDescent="0.2">
      <c r="A6" s="32">
        <v>5</v>
      </c>
      <c r="B6" s="33">
        <v>16</v>
      </c>
      <c r="C6" s="32">
        <v>3284</v>
      </c>
      <c r="D6" s="32">
        <v>122863.914170085</v>
      </c>
      <c r="E6" s="32">
        <v>98665.900858974404</v>
      </c>
      <c r="F6" s="32">
        <v>24198.013311111099</v>
      </c>
      <c r="G6" s="32">
        <v>98665.900858974404</v>
      </c>
      <c r="H6" s="32">
        <v>0.19694971851224599</v>
      </c>
    </row>
    <row r="7" spans="1:8" ht="14.25" x14ac:dyDescent="0.2">
      <c r="A7" s="32">
        <v>6</v>
      </c>
      <c r="B7" s="33">
        <v>17</v>
      </c>
      <c r="C7" s="32">
        <v>16899</v>
      </c>
      <c r="D7" s="32">
        <v>255218.774768376</v>
      </c>
      <c r="E7" s="32">
        <v>180087.41785641</v>
      </c>
      <c r="F7" s="32">
        <v>75131.356911965806</v>
      </c>
      <c r="G7" s="32">
        <v>180087.41785641</v>
      </c>
      <c r="H7" s="32">
        <v>0.29438021156614103</v>
      </c>
    </row>
    <row r="8" spans="1:8" ht="14.25" x14ac:dyDescent="0.2">
      <c r="A8" s="32">
        <v>7</v>
      </c>
      <c r="B8" s="33">
        <v>18</v>
      </c>
      <c r="C8" s="32">
        <v>60013</v>
      </c>
      <c r="D8" s="32">
        <v>147377.345371795</v>
      </c>
      <c r="E8" s="32">
        <v>131981.10122478599</v>
      </c>
      <c r="F8" s="32">
        <v>15396.2441470085</v>
      </c>
      <c r="G8" s="32">
        <v>131981.10122478599</v>
      </c>
      <c r="H8" s="32">
        <v>0.10446818748273599</v>
      </c>
    </row>
    <row r="9" spans="1:8" ht="14.25" x14ac:dyDescent="0.2">
      <c r="A9" s="32">
        <v>8</v>
      </c>
      <c r="B9" s="33">
        <v>19</v>
      </c>
      <c r="C9" s="32">
        <v>11227</v>
      </c>
      <c r="D9" s="32">
        <v>93649.4439700855</v>
      </c>
      <c r="E9" s="32">
        <v>69478.315858974398</v>
      </c>
      <c r="F9" s="32">
        <v>24171.128111111098</v>
      </c>
      <c r="G9" s="32">
        <v>69478.315858974398</v>
      </c>
      <c r="H9" s="32">
        <v>0.25810220633912301</v>
      </c>
    </row>
    <row r="10" spans="1:8" ht="14.25" x14ac:dyDescent="0.2">
      <c r="A10" s="32">
        <v>9</v>
      </c>
      <c r="B10" s="33">
        <v>21</v>
      </c>
      <c r="C10" s="32">
        <v>221967</v>
      </c>
      <c r="D10" s="32">
        <v>933038.2034</v>
      </c>
      <c r="E10" s="32">
        <v>904848.39580000006</v>
      </c>
      <c r="F10" s="32">
        <v>28189.8076</v>
      </c>
      <c r="G10" s="32">
        <v>904848.39580000006</v>
      </c>
      <c r="H10" s="32">
        <v>3.0212918932232401E-2</v>
      </c>
    </row>
    <row r="11" spans="1:8" ht="14.25" x14ac:dyDescent="0.2">
      <c r="A11" s="32">
        <v>10</v>
      </c>
      <c r="B11" s="33">
        <v>22</v>
      </c>
      <c r="C11" s="32">
        <v>36297</v>
      </c>
      <c r="D11" s="32">
        <v>451638.67461196601</v>
      </c>
      <c r="E11" s="32">
        <v>394823.45680683799</v>
      </c>
      <c r="F11" s="32">
        <v>56815.217805128203</v>
      </c>
      <c r="G11" s="32">
        <v>394823.45680683799</v>
      </c>
      <c r="H11" s="32">
        <v>0.12579794645341699</v>
      </c>
    </row>
    <row r="12" spans="1:8" ht="14.25" x14ac:dyDescent="0.2">
      <c r="A12" s="32">
        <v>11</v>
      </c>
      <c r="B12" s="33">
        <v>23</v>
      </c>
      <c r="C12" s="32">
        <v>250003.02299999999</v>
      </c>
      <c r="D12" s="32">
        <v>1812379.80178034</v>
      </c>
      <c r="E12" s="32">
        <v>1499095.79085897</v>
      </c>
      <c r="F12" s="32">
        <v>313284.01092136803</v>
      </c>
      <c r="G12" s="32">
        <v>1499095.79085897</v>
      </c>
      <c r="H12" s="32">
        <v>0.17285781413676199</v>
      </c>
    </row>
    <row r="13" spans="1:8" ht="14.25" x14ac:dyDescent="0.2">
      <c r="A13" s="32">
        <v>12</v>
      </c>
      <c r="B13" s="33">
        <v>24</v>
      </c>
      <c r="C13" s="32">
        <v>13813.768</v>
      </c>
      <c r="D13" s="32">
        <v>382254.96795384597</v>
      </c>
      <c r="E13" s="32">
        <v>335367.41366495698</v>
      </c>
      <c r="F13" s="32">
        <v>46887.554288888903</v>
      </c>
      <c r="G13" s="32">
        <v>335367.41366495698</v>
      </c>
      <c r="H13" s="32">
        <v>0.122660418358644</v>
      </c>
    </row>
    <row r="14" spans="1:8" ht="14.25" x14ac:dyDescent="0.2">
      <c r="A14" s="32">
        <v>13</v>
      </c>
      <c r="B14" s="33">
        <v>25</v>
      </c>
      <c r="C14" s="32">
        <v>72552</v>
      </c>
      <c r="D14" s="32">
        <v>702269.48199999996</v>
      </c>
      <c r="E14" s="32">
        <v>621437.09270000004</v>
      </c>
      <c r="F14" s="32">
        <v>80832.389299999995</v>
      </c>
      <c r="G14" s="32">
        <v>621437.09270000004</v>
      </c>
      <c r="H14" s="32">
        <v>0.115101668763673</v>
      </c>
    </row>
    <row r="15" spans="1:8" ht="14.25" x14ac:dyDescent="0.2">
      <c r="A15" s="32">
        <v>14</v>
      </c>
      <c r="B15" s="33">
        <v>26</v>
      </c>
      <c r="C15" s="32">
        <v>55760</v>
      </c>
      <c r="D15" s="32">
        <v>309233.69311950699</v>
      </c>
      <c r="E15" s="32">
        <v>260144.65668963001</v>
      </c>
      <c r="F15" s="32">
        <v>49089.036429876702</v>
      </c>
      <c r="G15" s="32">
        <v>260144.65668963001</v>
      </c>
      <c r="H15" s="32">
        <v>0.158744139212882</v>
      </c>
    </row>
    <row r="16" spans="1:8" ht="14.25" x14ac:dyDescent="0.2">
      <c r="A16" s="32">
        <v>15</v>
      </c>
      <c r="B16" s="33">
        <v>27</v>
      </c>
      <c r="C16" s="32">
        <v>185515.783</v>
      </c>
      <c r="D16" s="32">
        <v>1239236.8816333299</v>
      </c>
      <c r="E16" s="32">
        <v>1077323.2064</v>
      </c>
      <c r="F16" s="32">
        <v>161913.67523333299</v>
      </c>
      <c r="G16" s="32">
        <v>1077323.2064</v>
      </c>
      <c r="H16" s="32">
        <v>0.13065595257294799</v>
      </c>
    </row>
    <row r="17" spans="1:8" ht="14.25" x14ac:dyDescent="0.2">
      <c r="A17" s="32">
        <v>16</v>
      </c>
      <c r="B17" s="33">
        <v>29</v>
      </c>
      <c r="C17" s="32">
        <v>274228</v>
      </c>
      <c r="D17" s="32">
        <v>3257032.6200683801</v>
      </c>
      <c r="E17" s="32">
        <v>3325459.14695556</v>
      </c>
      <c r="F17" s="32">
        <v>-68426.526887179498</v>
      </c>
      <c r="G17" s="32">
        <v>3325459.14695556</v>
      </c>
      <c r="H17" s="32">
        <v>-2.1008855258484602E-2</v>
      </c>
    </row>
    <row r="18" spans="1:8" ht="14.25" x14ac:dyDescent="0.2">
      <c r="A18" s="32">
        <v>17</v>
      </c>
      <c r="B18" s="33">
        <v>31</v>
      </c>
      <c r="C18" s="32">
        <v>30765.343000000001</v>
      </c>
      <c r="D18" s="32">
        <v>249738.25204191101</v>
      </c>
      <c r="E18" s="32">
        <v>198322.277003161</v>
      </c>
      <c r="F18" s="32">
        <v>51415.975038750003</v>
      </c>
      <c r="G18" s="32">
        <v>198322.277003161</v>
      </c>
      <c r="H18" s="32">
        <v>0.205879454262063</v>
      </c>
    </row>
    <row r="19" spans="1:8" ht="14.25" x14ac:dyDescent="0.2">
      <c r="A19" s="32">
        <v>18</v>
      </c>
      <c r="B19" s="33">
        <v>32</v>
      </c>
      <c r="C19" s="32">
        <v>14184.648999999999</v>
      </c>
      <c r="D19" s="32">
        <v>236022.36664153999</v>
      </c>
      <c r="E19" s="32">
        <v>214288.987810853</v>
      </c>
      <c r="F19" s="32">
        <v>21733.378830687299</v>
      </c>
      <c r="G19" s="32">
        <v>214288.987810853</v>
      </c>
      <c r="H19" s="32">
        <v>9.2081861308063895E-2</v>
      </c>
    </row>
    <row r="20" spans="1:8" ht="14.25" x14ac:dyDescent="0.2">
      <c r="A20" s="32">
        <v>19</v>
      </c>
      <c r="B20" s="33">
        <v>33</v>
      </c>
      <c r="C20" s="32">
        <v>63634.762000000002</v>
      </c>
      <c r="D20" s="32">
        <v>661909.67467997095</v>
      </c>
      <c r="E20" s="32">
        <v>534645.72967398295</v>
      </c>
      <c r="F20" s="32">
        <v>127263.945005988</v>
      </c>
      <c r="G20" s="32">
        <v>534645.72967398295</v>
      </c>
      <c r="H20" s="32">
        <v>0.192267842387285</v>
      </c>
    </row>
    <row r="21" spans="1:8" ht="14.25" x14ac:dyDescent="0.2">
      <c r="A21" s="32">
        <v>20</v>
      </c>
      <c r="B21" s="33">
        <v>34</v>
      </c>
      <c r="C21" s="32">
        <v>47721.146999999997</v>
      </c>
      <c r="D21" s="32">
        <v>232985.60162726699</v>
      </c>
      <c r="E21" s="32">
        <v>156440.614523839</v>
      </c>
      <c r="F21" s="32">
        <v>76544.987103428706</v>
      </c>
      <c r="G21" s="32">
        <v>156440.614523839</v>
      </c>
      <c r="H21" s="32">
        <v>0.32853956025096398</v>
      </c>
    </row>
    <row r="22" spans="1:8" ht="14.25" x14ac:dyDescent="0.2">
      <c r="A22" s="32">
        <v>21</v>
      </c>
      <c r="B22" s="33">
        <v>35</v>
      </c>
      <c r="C22" s="32">
        <v>36157.254999999997</v>
      </c>
      <c r="D22" s="32">
        <v>808851.02791769896</v>
      </c>
      <c r="E22" s="32">
        <v>776004.40120531002</v>
      </c>
      <c r="F22" s="32">
        <v>32846.626712389399</v>
      </c>
      <c r="G22" s="32">
        <v>776004.40120531002</v>
      </c>
      <c r="H22" s="32">
        <v>4.0608994213618702E-2</v>
      </c>
    </row>
    <row r="23" spans="1:8" ht="14.25" x14ac:dyDescent="0.2">
      <c r="A23" s="32">
        <v>22</v>
      </c>
      <c r="B23" s="33">
        <v>36</v>
      </c>
      <c r="C23" s="32">
        <v>143594.99100000001</v>
      </c>
      <c r="D23" s="32">
        <v>566735.51602654904</v>
      </c>
      <c r="E23" s="32">
        <v>476870.30899037898</v>
      </c>
      <c r="F23" s="32">
        <v>89865.207036169901</v>
      </c>
      <c r="G23" s="32">
        <v>476870.30899037898</v>
      </c>
      <c r="H23" s="32">
        <v>0.158566393837862</v>
      </c>
    </row>
    <row r="24" spans="1:8" ht="14.25" x14ac:dyDescent="0.2">
      <c r="A24" s="32">
        <v>23</v>
      </c>
      <c r="B24" s="33">
        <v>37</v>
      </c>
      <c r="C24" s="32">
        <v>145483.14499999999</v>
      </c>
      <c r="D24" s="32">
        <v>1312262.5925840701</v>
      </c>
      <c r="E24" s="32">
        <v>1157900.14799839</v>
      </c>
      <c r="F24" s="32">
        <v>154362.44458568099</v>
      </c>
      <c r="G24" s="32">
        <v>1157900.14799839</v>
      </c>
      <c r="H24" s="32">
        <v>0.117630758857276</v>
      </c>
    </row>
    <row r="25" spans="1:8" ht="14.25" x14ac:dyDescent="0.2">
      <c r="A25" s="32">
        <v>24</v>
      </c>
      <c r="B25" s="33">
        <v>38</v>
      </c>
      <c r="C25" s="32">
        <v>136517.038</v>
      </c>
      <c r="D25" s="32">
        <v>675488.20086017705</v>
      </c>
      <c r="E25" s="32">
        <v>648086.12021415902</v>
      </c>
      <c r="F25" s="32">
        <v>27402.080646017701</v>
      </c>
      <c r="G25" s="32">
        <v>648086.12021415902</v>
      </c>
      <c r="H25" s="32">
        <v>4.0566335002037698E-2</v>
      </c>
    </row>
    <row r="26" spans="1:8" ht="14.25" x14ac:dyDescent="0.2">
      <c r="A26" s="32">
        <v>25</v>
      </c>
      <c r="B26" s="33">
        <v>39</v>
      </c>
      <c r="C26" s="32">
        <v>79377.256999999998</v>
      </c>
      <c r="D26" s="32">
        <v>119241.110646139</v>
      </c>
      <c r="E26" s="32">
        <v>85597.504052083605</v>
      </c>
      <c r="F26" s="32">
        <v>33643.606594055098</v>
      </c>
      <c r="G26" s="32">
        <v>85597.504052083605</v>
      </c>
      <c r="H26" s="32">
        <v>0.28214771241016301</v>
      </c>
    </row>
    <row r="27" spans="1:8" ht="14.25" x14ac:dyDescent="0.2">
      <c r="A27" s="32">
        <v>26</v>
      </c>
      <c r="B27" s="33">
        <v>40</v>
      </c>
      <c r="C27" s="32">
        <v>2</v>
      </c>
      <c r="D27" s="32">
        <v>2.2222</v>
      </c>
      <c r="E27" s="32">
        <v>1.8804000000000001</v>
      </c>
      <c r="F27" s="32">
        <v>0.34179999999999999</v>
      </c>
      <c r="G27" s="32">
        <v>1.8804000000000001</v>
      </c>
      <c r="H27" s="32">
        <v>0.15381153811538101</v>
      </c>
    </row>
    <row r="28" spans="1:8" ht="14.25" x14ac:dyDescent="0.2">
      <c r="A28" s="32">
        <v>27</v>
      </c>
      <c r="B28" s="33">
        <v>42</v>
      </c>
      <c r="C28" s="32">
        <v>7778.4539999999997</v>
      </c>
      <c r="D28" s="32">
        <v>134243.99789999999</v>
      </c>
      <c r="E28" s="32">
        <v>113238.5808</v>
      </c>
      <c r="F28" s="32">
        <v>21005.417099999999</v>
      </c>
      <c r="G28" s="32">
        <v>113238.5808</v>
      </c>
      <c r="H28" s="32">
        <v>0.15647192744995</v>
      </c>
    </row>
    <row r="29" spans="1:8" ht="14.25" x14ac:dyDescent="0.2">
      <c r="A29" s="32">
        <v>28</v>
      </c>
      <c r="B29" s="33">
        <v>75</v>
      </c>
      <c r="C29" s="32">
        <v>382</v>
      </c>
      <c r="D29" s="32">
        <v>258697.01709401701</v>
      </c>
      <c r="E29" s="32">
        <v>245299.21914529899</v>
      </c>
      <c r="F29" s="32">
        <v>13397.7979487179</v>
      </c>
      <c r="G29" s="32">
        <v>245299.21914529899</v>
      </c>
      <c r="H29" s="32">
        <v>5.1789533946766997E-2</v>
      </c>
    </row>
    <row r="30" spans="1:8" ht="14.25" x14ac:dyDescent="0.2">
      <c r="A30" s="32">
        <v>29</v>
      </c>
      <c r="B30" s="33">
        <v>76</v>
      </c>
      <c r="C30" s="32">
        <v>2529</v>
      </c>
      <c r="D30" s="32">
        <v>443781.534624786</v>
      </c>
      <c r="E30" s="32">
        <v>419133.64397692302</v>
      </c>
      <c r="F30" s="32">
        <v>24647.890647863202</v>
      </c>
      <c r="G30" s="32">
        <v>419133.64397692302</v>
      </c>
      <c r="H30" s="32">
        <v>5.5540595371330298E-2</v>
      </c>
    </row>
    <row r="31" spans="1:8" ht="14.25" x14ac:dyDescent="0.2">
      <c r="A31" s="32">
        <v>30</v>
      </c>
      <c r="B31" s="33">
        <v>99</v>
      </c>
      <c r="C31" s="32">
        <v>40</v>
      </c>
      <c r="D31" s="32">
        <v>69814.920278345104</v>
      </c>
      <c r="E31" s="32">
        <v>63001.144542772898</v>
      </c>
      <c r="F31" s="32">
        <v>6813.7757355721997</v>
      </c>
      <c r="G31" s="32">
        <v>63001.144542772898</v>
      </c>
      <c r="H31" s="32">
        <v>9.75977012994695E-2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2014-08-01T07:18:39Z</dcterms:modified>
</cp:coreProperties>
</file>