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<sst xmlns="http://schemas.openxmlformats.org/spreadsheetml/2006/main" count="116" uniqueCount="73">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</sst>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4" sqref="H14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14780927.7443</v>
      </c>
      <c r="F3" s="25">
        <f>RA!I7</f>
        <v>1676799.42</v>
      </c>
      <c r="G3" s="16">
        <f>E3-F3</f>
        <v>13104128.3243</v>
      </c>
      <c r="H3" s="27">
        <f>RA!J7</f>
        <v>11.3443448815087</v>
      </c>
      <c r="I3" s="20">
        <f>SUM(I4:I40)</f>
        <v>14780931.319186522</v>
      </c>
      <c r="J3" s="21">
        <f>SUM(J4:J40)</f>
        <v>13104128.229604855</v>
      </c>
      <c r="K3" s="22">
        <f>E3-I3</f>
        <v>-3.5748865213245153</v>
      </c>
      <c r="L3" s="22">
        <f>G3-J3</f>
        <v>9.4695145264267921E-2</v>
      </c>
    </row>
    <row r="4" spans="1:13" x14ac:dyDescent="0.15">
      <c r="A4" s="41">
        <f>RA!A8</f>
        <v>41857</v>
      </c>
      <c r="B4" s="12">
        <v>12</v>
      </c>
      <c r="C4" s="38" t="s">
        <v>6</v>
      </c>
      <c r="D4" s="38"/>
      <c r="E4" s="15">
        <f>VLOOKUP(C4,RA!B8:D39,3,0)</f>
        <v>511326.5675</v>
      </c>
      <c r="F4" s="25">
        <f>VLOOKUP(C4,RA!B8:I43,8,0)</f>
        <v>119423.19779999999</v>
      </c>
      <c r="G4" s="16">
        <f t="shared" ref="G4:G40" si="0">E4-F4</f>
        <v>391903.36970000004</v>
      </c>
      <c r="H4" s="27">
        <f>RA!J8</f>
        <v>23.3555628419405</v>
      </c>
      <c r="I4" s="20">
        <f>VLOOKUP(B4,RMS!B:D,3,FALSE)</f>
        <v>511327.04771111102</v>
      </c>
      <c r="J4" s="21">
        <f>VLOOKUP(B4,RMS!B:E,4,FALSE)</f>
        <v>391903.37540940201</v>
      </c>
      <c r="K4" s="22">
        <f t="shared" ref="K4:K40" si="1">E4-I4</f>
        <v>-0.48021111101843417</v>
      </c>
      <c r="L4" s="22">
        <f t="shared" ref="L4:L40" si="2">G4-J4</f>
        <v>-5.7094019721262157E-3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94739.978499999997</v>
      </c>
      <c r="F5" s="25">
        <f>VLOOKUP(C5,RA!B9:I44,8,0)</f>
        <v>19931.546999999999</v>
      </c>
      <c r="G5" s="16">
        <f t="shared" si="0"/>
        <v>74808.431500000006</v>
      </c>
      <c r="H5" s="27">
        <f>RA!J9</f>
        <v>21.0381586692043</v>
      </c>
      <c r="I5" s="20">
        <f>VLOOKUP(B5,RMS!B:D,3,FALSE)</f>
        <v>94740.002704651706</v>
      </c>
      <c r="J5" s="21">
        <f>VLOOKUP(B5,RMS!B:E,4,FALSE)</f>
        <v>74808.442160358507</v>
      </c>
      <c r="K5" s="22">
        <f t="shared" si="1"/>
        <v>-2.4204651708714664E-2</v>
      </c>
      <c r="L5" s="22">
        <f t="shared" si="2"/>
        <v>-1.0660358500899747E-2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144963.8124</v>
      </c>
      <c r="F6" s="25">
        <f>VLOOKUP(C6,RA!B10:I45,8,0)</f>
        <v>37460.282200000001</v>
      </c>
      <c r="G6" s="16">
        <f t="shared" si="0"/>
        <v>107503.53019999999</v>
      </c>
      <c r="H6" s="27">
        <f>RA!J10</f>
        <v>25.841126540350299</v>
      </c>
      <c r="I6" s="20">
        <f>VLOOKUP(B6,RMS!B:D,3,FALSE)</f>
        <v>144965.79947692301</v>
      </c>
      <c r="J6" s="21">
        <f>VLOOKUP(B6,RMS!B:E,4,FALSE)</f>
        <v>107503.53044700901</v>
      </c>
      <c r="K6" s="22">
        <f t="shared" si="1"/>
        <v>-1.9870769230183214</v>
      </c>
      <c r="L6" s="22">
        <f t="shared" si="2"/>
        <v>-2.470090112183243E-4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46180.413</v>
      </c>
      <c r="F7" s="25">
        <f>VLOOKUP(C7,RA!B11:I46,8,0)</f>
        <v>9506.3742000000002</v>
      </c>
      <c r="G7" s="16">
        <f t="shared" si="0"/>
        <v>36674.038800000002</v>
      </c>
      <c r="H7" s="27">
        <f>RA!J11</f>
        <v>20.5852948954787</v>
      </c>
      <c r="I7" s="20">
        <f>VLOOKUP(B7,RMS!B:D,3,FALSE)</f>
        <v>46180.441444444397</v>
      </c>
      <c r="J7" s="21">
        <f>VLOOKUP(B7,RMS!B:E,4,FALSE)</f>
        <v>36674.038755555601</v>
      </c>
      <c r="K7" s="22">
        <f t="shared" si="1"/>
        <v>-2.8444444396882318E-2</v>
      </c>
      <c r="L7" s="22">
        <f t="shared" si="2"/>
        <v>4.4444401282817125E-5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134882.4724</v>
      </c>
      <c r="F8" s="25">
        <f>VLOOKUP(C8,RA!B12:I47,8,0)</f>
        <v>21628.895100000002</v>
      </c>
      <c r="G8" s="16">
        <f t="shared" si="0"/>
        <v>113253.5773</v>
      </c>
      <c r="H8" s="27">
        <f>RA!J12</f>
        <v>16.035363761614999</v>
      </c>
      <c r="I8" s="20">
        <f>VLOOKUP(B8,RMS!B:D,3,FALSE)</f>
        <v>134882.479140171</v>
      </c>
      <c r="J8" s="21">
        <f>VLOOKUP(B8,RMS!B:E,4,FALSE)</f>
        <v>113253.57744102601</v>
      </c>
      <c r="K8" s="22">
        <f t="shared" si="1"/>
        <v>-6.7401709966361523E-3</v>
      </c>
      <c r="L8" s="22">
        <f t="shared" si="2"/>
        <v>-1.4102600107435137E-4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247443.74969999999</v>
      </c>
      <c r="F9" s="25">
        <f>VLOOKUP(C9,RA!B13:I48,8,0)</f>
        <v>59009.200499999999</v>
      </c>
      <c r="G9" s="16">
        <f t="shared" si="0"/>
        <v>188434.54919999998</v>
      </c>
      <c r="H9" s="27">
        <f>RA!J13</f>
        <v>23.847521132193702</v>
      </c>
      <c r="I9" s="20">
        <f>VLOOKUP(B9,RMS!B:D,3,FALSE)</f>
        <v>247443.90095213699</v>
      </c>
      <c r="J9" s="21">
        <f>VLOOKUP(B9,RMS!B:E,4,FALSE)</f>
        <v>188434.54906666701</v>
      </c>
      <c r="K9" s="22">
        <f t="shared" si="1"/>
        <v>-0.15125213700230233</v>
      </c>
      <c r="L9" s="22">
        <f t="shared" si="2"/>
        <v>1.3333297101780772E-4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131196.71720000001</v>
      </c>
      <c r="F10" s="25">
        <f>VLOOKUP(C10,RA!B14:I49,8,0)</f>
        <v>48.926000000000002</v>
      </c>
      <c r="G10" s="16">
        <f t="shared" si="0"/>
        <v>131147.79120000001</v>
      </c>
      <c r="H10" s="27">
        <f>RA!J14</f>
        <v>3.7292091634744E-2</v>
      </c>
      <c r="I10" s="20">
        <f>VLOOKUP(B10,RMS!B:D,3,FALSE)</f>
        <v>131196.737995726</v>
      </c>
      <c r="J10" s="21">
        <f>VLOOKUP(B10,RMS!B:E,4,FALSE)</f>
        <v>131147.789520513</v>
      </c>
      <c r="K10" s="22">
        <f t="shared" si="1"/>
        <v>-2.0795725984498858E-2</v>
      </c>
      <c r="L10" s="22">
        <f t="shared" si="2"/>
        <v>1.6794870025478303E-3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77620.474900000001</v>
      </c>
      <c r="F11" s="25">
        <f>VLOOKUP(C11,RA!B15:I50,8,0)</f>
        <v>11099.5391</v>
      </c>
      <c r="G11" s="16">
        <f t="shared" si="0"/>
        <v>66520.935800000007</v>
      </c>
      <c r="H11" s="27">
        <f>RA!J15</f>
        <v>14.2997567514238</v>
      </c>
      <c r="I11" s="20">
        <f>VLOOKUP(B11,RMS!B:D,3,FALSE)</f>
        <v>77620.526876923104</v>
      </c>
      <c r="J11" s="21">
        <f>VLOOKUP(B11,RMS!B:E,4,FALSE)</f>
        <v>66520.936453846196</v>
      </c>
      <c r="K11" s="22">
        <f t="shared" si="1"/>
        <v>-5.1976923103211448E-2</v>
      </c>
      <c r="L11" s="22">
        <f t="shared" si="2"/>
        <v>-6.5384618937969208E-4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839222.90170000005</v>
      </c>
      <c r="F12" s="25">
        <f>VLOOKUP(C12,RA!B16:I51,8,0)</f>
        <v>29829.242399999999</v>
      </c>
      <c r="G12" s="16">
        <f t="shared" si="0"/>
        <v>809393.65930000006</v>
      </c>
      <c r="H12" s="27">
        <f>RA!J16</f>
        <v>3.5543885110350799</v>
      </c>
      <c r="I12" s="20">
        <f>VLOOKUP(B12,RMS!B:D,3,FALSE)</f>
        <v>839222.6949</v>
      </c>
      <c r="J12" s="21">
        <f>VLOOKUP(B12,RMS!B:E,4,FALSE)</f>
        <v>809393.65930000006</v>
      </c>
      <c r="K12" s="22">
        <f t="shared" si="1"/>
        <v>0.2068000000435859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445496.43650000001</v>
      </c>
      <c r="F13" s="25">
        <f>VLOOKUP(C13,RA!B17:I52,8,0)</f>
        <v>44845.192300000002</v>
      </c>
      <c r="G13" s="16">
        <f t="shared" si="0"/>
        <v>400651.24420000002</v>
      </c>
      <c r="H13" s="27">
        <f>RA!J17</f>
        <v>10.0663414173011</v>
      </c>
      <c r="I13" s="20">
        <f>VLOOKUP(B13,RMS!B:D,3,FALSE)</f>
        <v>445496.54997093999</v>
      </c>
      <c r="J13" s="21">
        <f>VLOOKUP(B13,RMS!B:E,4,FALSE)</f>
        <v>400651.244392308</v>
      </c>
      <c r="K13" s="22">
        <f t="shared" si="1"/>
        <v>-0.11347093997756019</v>
      </c>
      <c r="L13" s="22">
        <f t="shared" si="2"/>
        <v>-1.9230798352509737E-4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1645251.0734999999</v>
      </c>
      <c r="F14" s="25">
        <f>VLOOKUP(C14,RA!B18:I53,8,0)</f>
        <v>267766.29149999999</v>
      </c>
      <c r="G14" s="16">
        <f t="shared" si="0"/>
        <v>1377484.7819999999</v>
      </c>
      <c r="H14" s="27">
        <f>RA!J18</f>
        <v>16.275102068790702</v>
      </c>
      <c r="I14" s="20">
        <f>VLOOKUP(B14,RMS!B:D,3,FALSE)</f>
        <v>1645251.31426325</v>
      </c>
      <c r="J14" s="21">
        <f>VLOOKUP(B14,RMS!B:E,4,FALSE)</f>
        <v>1377484.78087863</v>
      </c>
      <c r="K14" s="22">
        <f t="shared" si="1"/>
        <v>-0.24076325003989041</v>
      </c>
      <c r="L14" s="22">
        <f t="shared" si="2"/>
        <v>1.1213698890060186E-3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686752.8003</v>
      </c>
      <c r="F15" s="25">
        <f>VLOOKUP(C15,RA!B19:I54,8,0)</f>
        <v>35420.6613</v>
      </c>
      <c r="G15" s="16">
        <f t="shared" si="0"/>
        <v>651332.13899999997</v>
      </c>
      <c r="H15" s="27">
        <f>RA!J19</f>
        <v>5.15770176467091</v>
      </c>
      <c r="I15" s="20">
        <f>VLOOKUP(B15,RMS!B:D,3,FALSE)</f>
        <v>686752.81255213695</v>
      </c>
      <c r="J15" s="21">
        <f>VLOOKUP(B15,RMS!B:E,4,FALSE)</f>
        <v>651332.13967948698</v>
      </c>
      <c r="K15" s="22">
        <f t="shared" si="1"/>
        <v>-1.2252136948518455E-2</v>
      </c>
      <c r="L15" s="22">
        <f t="shared" si="2"/>
        <v>-6.7948701325803995E-4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734077.05630000005</v>
      </c>
      <c r="F16" s="25">
        <f>VLOOKUP(C16,RA!B20:I55,8,0)</f>
        <v>65584.314799999993</v>
      </c>
      <c r="G16" s="16">
        <f t="shared" si="0"/>
        <v>668492.7415</v>
      </c>
      <c r="H16" s="27">
        <f>RA!J20</f>
        <v>8.9342548220438101</v>
      </c>
      <c r="I16" s="20">
        <f>VLOOKUP(B16,RMS!B:D,3,FALSE)</f>
        <v>734076.97080000001</v>
      </c>
      <c r="J16" s="21">
        <f>VLOOKUP(B16,RMS!B:E,4,FALSE)</f>
        <v>668492.7415</v>
      </c>
      <c r="K16" s="22">
        <f t="shared" si="1"/>
        <v>8.5500000044703484E-2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315896.3787</v>
      </c>
      <c r="F17" s="25">
        <f>VLOOKUP(C17,RA!B21:I56,8,0)</f>
        <v>33471.689899999998</v>
      </c>
      <c r="G17" s="16">
        <f t="shared" si="0"/>
        <v>282424.6888</v>
      </c>
      <c r="H17" s="27">
        <f>RA!J21</f>
        <v>10.595781451419301</v>
      </c>
      <c r="I17" s="20">
        <f>VLOOKUP(B17,RMS!B:D,3,FALSE)</f>
        <v>315896.18039595301</v>
      </c>
      <c r="J17" s="21">
        <f>VLOOKUP(B17,RMS!B:E,4,FALSE)</f>
        <v>282424.688621965</v>
      </c>
      <c r="K17" s="22">
        <f t="shared" si="1"/>
        <v>0.19830404699314386</v>
      </c>
      <c r="L17" s="22">
        <f t="shared" si="2"/>
        <v>1.7803499940782785E-4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1169312.1202</v>
      </c>
      <c r="F18" s="25">
        <f>VLOOKUP(C18,RA!B22:I57,8,0)</f>
        <v>142906.2408</v>
      </c>
      <c r="G18" s="16">
        <f t="shared" si="0"/>
        <v>1026405.8794</v>
      </c>
      <c r="H18" s="27">
        <f>RA!J22</f>
        <v>12.2213939572915</v>
      </c>
      <c r="I18" s="20">
        <f>VLOOKUP(B18,RMS!B:D,3,FALSE)</f>
        <v>1169312.5077666701</v>
      </c>
      <c r="J18" s="21">
        <f>VLOOKUP(B18,RMS!B:E,4,FALSE)</f>
        <v>1026405.8772</v>
      </c>
      <c r="K18" s="22">
        <f t="shared" si="1"/>
        <v>-0.38756667007692158</v>
      </c>
      <c r="L18" s="22">
        <f t="shared" si="2"/>
        <v>2.199999988079071E-3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2287819.8639000002</v>
      </c>
      <c r="F19" s="25">
        <f>VLOOKUP(C19,RA!B23:I58,8,0)</f>
        <v>107440.59910000001</v>
      </c>
      <c r="G19" s="16">
        <f t="shared" si="0"/>
        <v>2180379.2648</v>
      </c>
      <c r="H19" s="27">
        <f>RA!J23</f>
        <v>4.6962001158976001</v>
      </c>
      <c r="I19" s="20">
        <f>VLOOKUP(B19,RMS!B:D,3,FALSE)</f>
        <v>2287820.5624393201</v>
      </c>
      <c r="J19" s="21">
        <f>VLOOKUP(B19,RMS!B:E,4,FALSE)</f>
        <v>2180379.29606154</v>
      </c>
      <c r="K19" s="22">
        <f t="shared" si="1"/>
        <v>-0.69853931991383433</v>
      </c>
      <c r="L19" s="22">
        <f t="shared" si="2"/>
        <v>-3.126154001802206E-2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262875.62300000002</v>
      </c>
      <c r="F20" s="25">
        <f>VLOOKUP(C20,RA!B24:I59,8,0)</f>
        <v>52574.696400000001</v>
      </c>
      <c r="G20" s="16">
        <f t="shared" si="0"/>
        <v>210300.92660000001</v>
      </c>
      <c r="H20" s="27">
        <f>RA!J24</f>
        <v>19.999837109278101</v>
      </c>
      <c r="I20" s="20">
        <f>VLOOKUP(B20,RMS!B:D,3,FALSE)</f>
        <v>262875.61875408801</v>
      </c>
      <c r="J20" s="21">
        <f>VLOOKUP(B20,RMS!B:E,4,FALSE)</f>
        <v>210300.91236217899</v>
      </c>
      <c r="K20" s="22">
        <f t="shared" si="1"/>
        <v>4.2459120159037411E-3</v>
      </c>
      <c r="L20" s="22">
        <f t="shared" si="2"/>
        <v>1.4237821014830843E-2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224072.70920000001</v>
      </c>
      <c r="F21" s="25">
        <f>VLOOKUP(C21,RA!B25:I60,8,0)</f>
        <v>20842.924500000001</v>
      </c>
      <c r="G21" s="16">
        <f t="shared" si="0"/>
        <v>203229.78470000002</v>
      </c>
      <c r="H21" s="27">
        <f>RA!J25</f>
        <v>9.3018576757584004</v>
      </c>
      <c r="I21" s="20">
        <f>VLOOKUP(B21,RMS!B:D,3,FALSE)</f>
        <v>224072.70945859599</v>
      </c>
      <c r="J21" s="21">
        <f>VLOOKUP(B21,RMS!B:E,4,FALSE)</f>
        <v>203229.784793478</v>
      </c>
      <c r="K21" s="22">
        <f t="shared" si="1"/>
        <v>-2.5859597371891141E-4</v>
      </c>
      <c r="L21" s="22">
        <f t="shared" si="2"/>
        <v>-9.3477981863543391E-5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568643.87040000001</v>
      </c>
      <c r="F22" s="25">
        <f>VLOOKUP(C22,RA!B26:I61,8,0)</f>
        <v>114990.6633</v>
      </c>
      <c r="G22" s="16">
        <f t="shared" si="0"/>
        <v>453653.2071</v>
      </c>
      <c r="H22" s="27">
        <f>RA!J26</f>
        <v>20.221912041206501</v>
      </c>
      <c r="I22" s="20">
        <f>VLOOKUP(B22,RMS!B:D,3,FALSE)</f>
        <v>568643.87395138002</v>
      </c>
      <c r="J22" s="21">
        <f>VLOOKUP(B22,RMS!B:E,4,FALSE)</f>
        <v>453653.07896627497</v>
      </c>
      <c r="K22" s="22">
        <f t="shared" si="1"/>
        <v>-3.5513800103217363E-3</v>
      </c>
      <c r="L22" s="22">
        <f t="shared" si="2"/>
        <v>0.12813372502569109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246201.38649999999</v>
      </c>
      <c r="F23" s="25">
        <f>VLOOKUP(C23,RA!B27:I62,8,0)</f>
        <v>79388.1587</v>
      </c>
      <c r="G23" s="16">
        <f t="shared" si="0"/>
        <v>166813.22779999999</v>
      </c>
      <c r="H23" s="27">
        <f>RA!J27</f>
        <v>32.245211868455499</v>
      </c>
      <c r="I23" s="20">
        <f>VLOOKUP(B23,RMS!B:D,3,FALSE)</f>
        <v>246201.33320335799</v>
      </c>
      <c r="J23" s="21">
        <f>VLOOKUP(B23,RMS!B:E,4,FALSE)</f>
        <v>166813.23287366601</v>
      </c>
      <c r="K23" s="22">
        <f t="shared" si="1"/>
        <v>5.3296641999622807E-2</v>
      </c>
      <c r="L23" s="22">
        <f t="shared" si="2"/>
        <v>-5.0736660195980221E-3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814880.22880000004</v>
      </c>
      <c r="F24" s="25">
        <f>VLOOKUP(C24,RA!B28:I63,8,0)</f>
        <v>31123.949199999999</v>
      </c>
      <c r="G24" s="16">
        <f t="shared" si="0"/>
        <v>783756.27960000001</v>
      </c>
      <c r="H24" s="27">
        <f>RA!J28</f>
        <v>3.8194507732545402</v>
      </c>
      <c r="I24" s="20">
        <f>VLOOKUP(B24,RMS!B:D,3,FALSE)</f>
        <v>814880.22881769901</v>
      </c>
      <c r="J24" s="21">
        <f>VLOOKUP(B24,RMS!B:E,4,FALSE)</f>
        <v>783756.25270531001</v>
      </c>
      <c r="K24" s="22">
        <f t="shared" si="1"/>
        <v>-1.7698970623314381E-5</v>
      </c>
      <c r="L24" s="22">
        <f t="shared" si="2"/>
        <v>2.6894690003246069E-2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568590.74710000004</v>
      </c>
      <c r="F25" s="25">
        <f>VLOOKUP(C25,RA!B29:I64,8,0)</f>
        <v>88100.760599999994</v>
      </c>
      <c r="G25" s="16">
        <f t="shared" si="0"/>
        <v>480489.98650000006</v>
      </c>
      <c r="H25" s="27">
        <f>RA!J29</f>
        <v>15.494582183994901</v>
      </c>
      <c r="I25" s="20">
        <f>VLOOKUP(B25,RMS!B:D,3,FALSE)</f>
        <v>568590.74431769899</v>
      </c>
      <c r="J25" s="21">
        <f>VLOOKUP(B25,RMS!B:E,4,FALSE)</f>
        <v>480489.98789466103</v>
      </c>
      <c r="K25" s="22">
        <f t="shared" si="1"/>
        <v>2.7823010459542274E-3</v>
      </c>
      <c r="L25" s="22">
        <f t="shared" si="2"/>
        <v>-1.394660968799144E-3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1075732.8677999999</v>
      </c>
      <c r="F26" s="25">
        <f>VLOOKUP(C26,RA!B30:I65,8,0)</f>
        <v>163900.7635</v>
      </c>
      <c r="G26" s="16">
        <f t="shared" si="0"/>
        <v>911832.10429999989</v>
      </c>
      <c r="H26" s="27">
        <f>RA!J30</f>
        <v>15.2361955654656</v>
      </c>
      <c r="I26" s="20">
        <f>VLOOKUP(B26,RMS!B:D,3,FALSE)</f>
        <v>1075732.8761221201</v>
      </c>
      <c r="J26" s="21">
        <f>VLOOKUP(B26,RMS!B:E,4,FALSE)</f>
        <v>911832.12746398605</v>
      </c>
      <c r="K26" s="22">
        <f t="shared" si="1"/>
        <v>-8.3221201784908772E-3</v>
      </c>
      <c r="L26" s="22">
        <f t="shared" si="2"/>
        <v>-2.3163986159488559E-2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620373.27209999994</v>
      </c>
      <c r="F27" s="25">
        <f>VLOOKUP(C27,RA!B31:I66,8,0)</f>
        <v>30276.287199999999</v>
      </c>
      <c r="G27" s="16">
        <f t="shared" si="0"/>
        <v>590096.98489999992</v>
      </c>
      <c r="H27" s="27">
        <f>RA!J31</f>
        <v>4.8803339153398699</v>
      </c>
      <c r="I27" s="20">
        <f>VLOOKUP(B27,RMS!B:D,3,FALSE)</f>
        <v>620373.23900265503</v>
      </c>
      <c r="J27" s="21">
        <f>VLOOKUP(B27,RMS!B:E,4,FALSE)</f>
        <v>590096.999212389</v>
      </c>
      <c r="K27" s="22">
        <f t="shared" si="1"/>
        <v>3.3097344916313887E-2</v>
      </c>
      <c r="L27" s="22">
        <f t="shared" si="2"/>
        <v>-1.4312389073893428E-2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117530.6623</v>
      </c>
      <c r="F28" s="25">
        <f>VLOOKUP(C28,RA!B32:I67,8,0)</f>
        <v>33480.711799999997</v>
      </c>
      <c r="G28" s="16">
        <f t="shared" si="0"/>
        <v>84049.950500000006</v>
      </c>
      <c r="H28" s="27">
        <f>RA!J32</f>
        <v>28.4867890172691</v>
      </c>
      <c r="I28" s="20">
        <f>VLOOKUP(B28,RMS!B:D,3,FALSE)</f>
        <v>117530.610704591</v>
      </c>
      <c r="J28" s="21">
        <f>VLOOKUP(B28,RMS!B:E,4,FALSE)</f>
        <v>84049.943099939293</v>
      </c>
      <c r="K28" s="22">
        <f t="shared" si="1"/>
        <v>5.1595408993307501E-2</v>
      </c>
      <c r="L28" s="22">
        <f t="shared" si="2"/>
        <v>7.4000607128255069E-3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133626.22760000001</v>
      </c>
      <c r="F31" s="25">
        <f>VLOOKUP(C31,RA!B35:I70,8,0)</f>
        <v>21387.968700000001</v>
      </c>
      <c r="G31" s="16">
        <f t="shared" si="0"/>
        <v>112238.25890000002</v>
      </c>
      <c r="H31" s="27">
        <f>RA!J35</f>
        <v>16.005816435994301</v>
      </c>
      <c r="I31" s="20">
        <f>VLOOKUP(B31,RMS!B:D,3,FALSE)</f>
        <v>133626.2274</v>
      </c>
      <c r="J31" s="21">
        <f>VLOOKUP(B31,RMS!B:E,4,FALSE)</f>
        <v>112238.2549</v>
      </c>
      <c r="K31" s="22">
        <f t="shared" si="1"/>
        <v>2.0000000949949026E-4</v>
      </c>
      <c r="L31" s="22">
        <f t="shared" si="2"/>
        <v>4.0000000153668225E-3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205200.8554</v>
      </c>
      <c r="F35" s="25">
        <f>VLOOKUP(C35,RA!B8:I74,8,0)</f>
        <v>11816.0003</v>
      </c>
      <c r="G35" s="16">
        <f t="shared" si="0"/>
        <v>193384.85509999999</v>
      </c>
      <c r="H35" s="27">
        <f>RA!J39</f>
        <v>5.7582607426109202</v>
      </c>
      <c r="I35" s="20">
        <f>VLOOKUP(B35,RMS!B:D,3,FALSE)</f>
        <v>205200.85470085501</v>
      </c>
      <c r="J35" s="21">
        <f>VLOOKUP(B35,RMS!B:E,4,FALSE)</f>
        <v>193384.85470085501</v>
      </c>
      <c r="K35" s="22">
        <f t="shared" si="1"/>
        <v>6.9914499181322753E-4</v>
      </c>
      <c r="L35" s="22">
        <f t="shared" si="2"/>
        <v>3.9914497756399214E-4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409243.12449999998</v>
      </c>
      <c r="F36" s="25">
        <f>VLOOKUP(C36,RA!B8:I75,8,0)</f>
        <v>19906.557199999999</v>
      </c>
      <c r="G36" s="16">
        <f t="shared" si="0"/>
        <v>389336.5673</v>
      </c>
      <c r="H36" s="27">
        <f>RA!J40</f>
        <v>4.8642374198274396</v>
      </c>
      <c r="I36" s="20">
        <f>VLOOKUP(B36,RMS!B:D,3,FALSE)</f>
        <v>409243.120364103</v>
      </c>
      <c r="J36" s="21">
        <f>VLOOKUP(B36,RMS!B:E,4,FALSE)</f>
        <v>389336.56548119697</v>
      </c>
      <c r="K36" s="22">
        <f t="shared" si="1"/>
        <v>4.1358969756402075E-3</v>
      </c>
      <c r="L36" s="22">
        <f t="shared" si="2"/>
        <v>1.8188030226156116E-3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21773.352900000002</v>
      </c>
      <c r="F40" s="25">
        <f>VLOOKUP(C40,RA!B8:I78,8,0)</f>
        <v>3637.7846</v>
      </c>
      <c r="G40" s="16">
        <f t="shared" si="0"/>
        <v>18135.568300000003</v>
      </c>
      <c r="H40" s="27">
        <f>RA!J43</f>
        <v>0</v>
      </c>
      <c r="I40" s="20">
        <f>VLOOKUP(B40,RMS!B:D,3,FALSE)</f>
        <v>21773.352999016701</v>
      </c>
      <c r="J40" s="21">
        <f>VLOOKUP(B40,RMS!B:E,4,FALSE)</f>
        <v>18135.568262612502</v>
      </c>
      <c r="K40" s="22">
        <f t="shared" si="1"/>
        <v>-9.9016699095955119E-5</v>
      </c>
      <c r="L40" s="22">
        <f t="shared" si="2"/>
        <v>3.738750092452392E-5</v>
      </c>
      <c r="M40" s="36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A8"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6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6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7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5"/>
      <c r="W4" s="44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5" t="s">
        <v>4</v>
      </c>
      <c r="C6" s="46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7" t="s">
        <v>5</v>
      </c>
      <c r="B7" s="48"/>
      <c r="C7" s="49"/>
      <c r="D7" s="65">
        <v>14780927.7443</v>
      </c>
      <c r="E7" s="65">
        <v>22846427</v>
      </c>
      <c r="F7" s="66">
        <v>64.696889996409496</v>
      </c>
      <c r="G7" s="65">
        <v>14313102.6807</v>
      </c>
      <c r="H7" s="66">
        <v>3.268509099923</v>
      </c>
      <c r="I7" s="65">
        <v>1676799.42</v>
      </c>
      <c r="J7" s="66">
        <v>11.3443448815087</v>
      </c>
      <c r="K7" s="65">
        <v>1473238.9964999999</v>
      </c>
      <c r="L7" s="66">
        <v>10.2929394790588</v>
      </c>
      <c r="M7" s="66">
        <v>0.138172030460503</v>
      </c>
      <c r="N7" s="65">
        <v>100877436.3036</v>
      </c>
      <c r="O7" s="65">
        <v>4318456514.4667997</v>
      </c>
      <c r="P7" s="65">
        <v>900977</v>
      </c>
      <c r="Q7" s="65">
        <v>929799</v>
      </c>
      <c r="R7" s="66">
        <v>-3.0998097438263499</v>
      </c>
      <c r="S7" s="65">
        <v>16.405444028315902</v>
      </c>
      <c r="T7" s="65">
        <v>16.0278516418065</v>
      </c>
      <c r="U7" s="67">
        <v>2.3016285682834901</v>
      </c>
      <c r="V7" s="55"/>
      <c r="W7" s="55"/>
    </row>
    <row r="8" spans="1:23" ht="14.25" thickBot="1" x14ac:dyDescent="0.2">
      <c r="A8" s="50">
        <v>41857</v>
      </c>
      <c r="B8" s="53" t="s">
        <v>6</v>
      </c>
      <c r="C8" s="54"/>
      <c r="D8" s="68">
        <v>511326.5675</v>
      </c>
      <c r="E8" s="68">
        <v>612699</v>
      </c>
      <c r="F8" s="69">
        <v>83.454774285579106</v>
      </c>
      <c r="G8" s="68">
        <v>450154.505</v>
      </c>
      <c r="H8" s="69">
        <v>13.589125915778601</v>
      </c>
      <c r="I8" s="68">
        <v>119423.19779999999</v>
      </c>
      <c r="J8" s="69">
        <v>23.3555628419405</v>
      </c>
      <c r="K8" s="68">
        <v>89850.912200000006</v>
      </c>
      <c r="L8" s="69">
        <v>19.960016217098602</v>
      </c>
      <c r="M8" s="69">
        <v>0.32912615883269802</v>
      </c>
      <c r="N8" s="68">
        <v>3406177.2097999998</v>
      </c>
      <c r="O8" s="68">
        <v>164044856.6376</v>
      </c>
      <c r="P8" s="68">
        <v>22442</v>
      </c>
      <c r="Q8" s="68">
        <v>23444</v>
      </c>
      <c r="R8" s="69">
        <v>-4.2740146732639497</v>
      </c>
      <c r="S8" s="68">
        <v>22.784358234560202</v>
      </c>
      <c r="T8" s="68">
        <v>22.714444053915699</v>
      </c>
      <c r="U8" s="70">
        <v>0.306851656407157</v>
      </c>
      <c r="V8" s="55"/>
      <c r="W8" s="55"/>
    </row>
    <row r="9" spans="1:23" ht="12" customHeight="1" thickBot="1" x14ac:dyDescent="0.2">
      <c r="A9" s="51"/>
      <c r="B9" s="53" t="s">
        <v>7</v>
      </c>
      <c r="C9" s="54"/>
      <c r="D9" s="68">
        <v>94739.978499999997</v>
      </c>
      <c r="E9" s="68">
        <v>155482</v>
      </c>
      <c r="F9" s="69">
        <v>60.933084537116798</v>
      </c>
      <c r="G9" s="68">
        <v>96672.005000000005</v>
      </c>
      <c r="H9" s="69">
        <v>-1.9985377359247001</v>
      </c>
      <c r="I9" s="68">
        <v>19931.546999999999</v>
      </c>
      <c r="J9" s="69">
        <v>21.0381586692043</v>
      </c>
      <c r="K9" s="68">
        <v>19880.936000000002</v>
      </c>
      <c r="L9" s="69">
        <v>20.565349813526701</v>
      </c>
      <c r="M9" s="69">
        <v>2.545705091551E-3</v>
      </c>
      <c r="N9" s="68">
        <v>616506.87650000001</v>
      </c>
      <c r="O9" s="68">
        <v>27764410.989999998</v>
      </c>
      <c r="P9" s="68">
        <v>5417</v>
      </c>
      <c r="Q9" s="68">
        <v>5530</v>
      </c>
      <c r="R9" s="69">
        <v>-2.04339963833635</v>
      </c>
      <c r="S9" s="68">
        <v>17.489381299612301</v>
      </c>
      <c r="T9" s="68">
        <v>17.8916913924051</v>
      </c>
      <c r="U9" s="70">
        <v>-2.3003106050506901</v>
      </c>
      <c r="V9" s="55"/>
      <c r="W9" s="55"/>
    </row>
    <row r="10" spans="1:23" ht="14.25" thickBot="1" x14ac:dyDescent="0.2">
      <c r="A10" s="51"/>
      <c r="B10" s="53" t="s">
        <v>8</v>
      </c>
      <c r="C10" s="54"/>
      <c r="D10" s="68">
        <v>144963.8124</v>
      </c>
      <c r="E10" s="68">
        <v>207065</v>
      </c>
      <c r="F10" s="69">
        <v>70.008843793011906</v>
      </c>
      <c r="G10" s="68">
        <v>132117.01019999999</v>
      </c>
      <c r="H10" s="69">
        <v>9.72380632936847</v>
      </c>
      <c r="I10" s="68">
        <v>37460.282200000001</v>
      </c>
      <c r="J10" s="69">
        <v>25.841126540350299</v>
      </c>
      <c r="K10" s="68">
        <v>28658.662899999999</v>
      </c>
      <c r="L10" s="69">
        <v>21.6918796880252</v>
      </c>
      <c r="M10" s="69">
        <v>0.30711897937150401</v>
      </c>
      <c r="N10" s="68">
        <v>1044925.909</v>
      </c>
      <c r="O10" s="68">
        <v>42334932.276699997</v>
      </c>
      <c r="P10" s="68">
        <v>85850</v>
      </c>
      <c r="Q10" s="68">
        <v>88447</v>
      </c>
      <c r="R10" s="69">
        <v>-2.9362216920867801</v>
      </c>
      <c r="S10" s="68">
        <v>1.68857090739662</v>
      </c>
      <c r="T10" s="68">
        <v>1.7718792745938201</v>
      </c>
      <c r="U10" s="70">
        <v>-4.9336611706549203</v>
      </c>
      <c r="V10" s="55"/>
      <c r="W10" s="55"/>
    </row>
    <row r="11" spans="1:23" ht="14.25" thickBot="1" x14ac:dyDescent="0.2">
      <c r="A11" s="51"/>
      <c r="B11" s="53" t="s">
        <v>9</v>
      </c>
      <c r="C11" s="54"/>
      <c r="D11" s="68">
        <v>46180.413</v>
      </c>
      <c r="E11" s="68">
        <v>46253</v>
      </c>
      <c r="F11" s="69">
        <v>99.843065314682306</v>
      </c>
      <c r="G11" s="68">
        <v>38487.035600000003</v>
      </c>
      <c r="H11" s="69">
        <v>19.989529669050398</v>
      </c>
      <c r="I11" s="68">
        <v>9506.3742000000002</v>
      </c>
      <c r="J11" s="69">
        <v>20.5852948954787</v>
      </c>
      <c r="K11" s="68">
        <v>6369.2919000000002</v>
      </c>
      <c r="L11" s="69">
        <v>16.5491880595761</v>
      </c>
      <c r="M11" s="69">
        <v>0.49253234884712999</v>
      </c>
      <c r="N11" s="68">
        <v>299528.25079999998</v>
      </c>
      <c r="O11" s="68">
        <v>17402786.646600001</v>
      </c>
      <c r="P11" s="68">
        <v>2621</v>
      </c>
      <c r="Q11" s="68">
        <v>2724</v>
      </c>
      <c r="R11" s="69">
        <v>-3.7812041116005899</v>
      </c>
      <c r="S11" s="68">
        <v>17.619386875238501</v>
      </c>
      <c r="T11" s="68">
        <v>16.845425073421399</v>
      </c>
      <c r="U11" s="70">
        <v>4.3926715912272201</v>
      </c>
      <c r="V11" s="55"/>
      <c r="W11" s="55"/>
    </row>
    <row r="12" spans="1:23" ht="14.25" thickBot="1" x14ac:dyDescent="0.2">
      <c r="A12" s="51"/>
      <c r="B12" s="53" t="s">
        <v>10</v>
      </c>
      <c r="C12" s="54"/>
      <c r="D12" s="68">
        <v>134882.4724</v>
      </c>
      <c r="E12" s="68">
        <v>179442</v>
      </c>
      <c r="F12" s="69">
        <v>75.167726842099398</v>
      </c>
      <c r="G12" s="68">
        <v>107459.8591</v>
      </c>
      <c r="H12" s="69">
        <v>25.5189365868059</v>
      </c>
      <c r="I12" s="68">
        <v>21628.895100000002</v>
      </c>
      <c r="J12" s="69">
        <v>16.035363761614999</v>
      </c>
      <c r="K12" s="68">
        <v>7305.3462</v>
      </c>
      <c r="L12" s="69">
        <v>6.7982093603917599</v>
      </c>
      <c r="M12" s="69">
        <v>1.9606940599201199</v>
      </c>
      <c r="N12" s="68">
        <v>896438.56920000003</v>
      </c>
      <c r="O12" s="68">
        <v>51665634.395900004</v>
      </c>
      <c r="P12" s="68">
        <v>1683</v>
      </c>
      <c r="Q12" s="68">
        <v>1702</v>
      </c>
      <c r="R12" s="69">
        <v>-1.1163337250293699</v>
      </c>
      <c r="S12" s="68">
        <v>80.144071538918595</v>
      </c>
      <c r="T12" s="68">
        <v>76.028651116333705</v>
      </c>
      <c r="U12" s="70">
        <v>5.1350278861068297</v>
      </c>
      <c r="V12" s="55"/>
      <c r="W12" s="55"/>
    </row>
    <row r="13" spans="1:23" ht="14.25" thickBot="1" x14ac:dyDescent="0.2">
      <c r="A13" s="51"/>
      <c r="B13" s="53" t="s">
        <v>11</v>
      </c>
      <c r="C13" s="54"/>
      <c r="D13" s="68">
        <v>247443.74969999999</v>
      </c>
      <c r="E13" s="68">
        <v>323172</v>
      </c>
      <c r="F13" s="69">
        <v>76.567199417028704</v>
      </c>
      <c r="G13" s="68">
        <v>245365.26879999999</v>
      </c>
      <c r="H13" s="69">
        <v>0.84709662054665003</v>
      </c>
      <c r="I13" s="68">
        <v>59009.200499999999</v>
      </c>
      <c r="J13" s="69">
        <v>23.847521132193702</v>
      </c>
      <c r="K13" s="68">
        <v>58013.524899999997</v>
      </c>
      <c r="L13" s="69">
        <v>23.6437394679878</v>
      </c>
      <c r="M13" s="69">
        <v>1.7162818527511999E-2</v>
      </c>
      <c r="N13" s="68">
        <v>1649163.5689999999</v>
      </c>
      <c r="O13" s="68">
        <v>82337762.879800007</v>
      </c>
      <c r="P13" s="68">
        <v>10237</v>
      </c>
      <c r="Q13" s="68">
        <v>10636</v>
      </c>
      <c r="R13" s="69">
        <v>-3.7514103046258001</v>
      </c>
      <c r="S13" s="68">
        <v>24.171510178763299</v>
      </c>
      <c r="T13" s="68">
        <v>24.330420421210999</v>
      </c>
      <c r="U13" s="70">
        <v>-0.65742786144694798</v>
      </c>
      <c r="V13" s="55"/>
      <c r="W13" s="55"/>
    </row>
    <row r="14" spans="1:23" ht="14.25" thickBot="1" x14ac:dyDescent="0.2">
      <c r="A14" s="51"/>
      <c r="B14" s="53" t="s">
        <v>12</v>
      </c>
      <c r="C14" s="54"/>
      <c r="D14" s="68">
        <v>131196.71720000001</v>
      </c>
      <c r="E14" s="68">
        <v>159214</v>
      </c>
      <c r="F14" s="69">
        <v>82.402751768060597</v>
      </c>
      <c r="G14" s="68">
        <v>124036.57309999999</v>
      </c>
      <c r="H14" s="69">
        <v>5.7726071601699402</v>
      </c>
      <c r="I14" s="68">
        <v>48.926000000000002</v>
      </c>
      <c r="J14" s="69">
        <v>3.7292091634744E-2</v>
      </c>
      <c r="K14" s="68">
        <v>4919.5841</v>
      </c>
      <c r="L14" s="69">
        <v>3.9662367131295699</v>
      </c>
      <c r="M14" s="69">
        <v>-0.99005485036834695</v>
      </c>
      <c r="N14" s="68">
        <v>877156.71589999995</v>
      </c>
      <c r="O14" s="68">
        <v>39269402.256300002</v>
      </c>
      <c r="P14" s="68">
        <v>2968</v>
      </c>
      <c r="Q14" s="68">
        <v>2517</v>
      </c>
      <c r="R14" s="69">
        <v>17.9181565355582</v>
      </c>
      <c r="S14" s="68">
        <v>44.203745687331498</v>
      </c>
      <c r="T14" s="68">
        <v>49.462743543901503</v>
      </c>
      <c r="U14" s="70">
        <v>-11.8971769808121</v>
      </c>
      <c r="V14" s="55"/>
      <c r="W14" s="55"/>
    </row>
    <row r="15" spans="1:23" ht="14.25" thickBot="1" x14ac:dyDescent="0.2">
      <c r="A15" s="51"/>
      <c r="B15" s="53" t="s">
        <v>13</v>
      </c>
      <c r="C15" s="54"/>
      <c r="D15" s="68">
        <v>77620.474900000001</v>
      </c>
      <c r="E15" s="68">
        <v>108407</v>
      </c>
      <c r="F15" s="69">
        <v>71.600980471740797</v>
      </c>
      <c r="G15" s="68">
        <v>77765.553899999999</v>
      </c>
      <c r="H15" s="69">
        <v>-0.186559463315283</v>
      </c>
      <c r="I15" s="68">
        <v>11099.5391</v>
      </c>
      <c r="J15" s="69">
        <v>14.2997567514238</v>
      </c>
      <c r="K15" s="68">
        <v>6822.2893000000004</v>
      </c>
      <c r="L15" s="69">
        <v>8.7728935985885101</v>
      </c>
      <c r="M15" s="69">
        <v>0.62695227538943499</v>
      </c>
      <c r="N15" s="68">
        <v>576657.67110000004</v>
      </c>
      <c r="O15" s="68">
        <v>30594126.219500002</v>
      </c>
      <c r="P15" s="68">
        <v>3764</v>
      </c>
      <c r="Q15" s="68">
        <v>3759</v>
      </c>
      <c r="R15" s="69">
        <v>0.133014099494555</v>
      </c>
      <c r="S15" s="68">
        <v>20.6218052337938</v>
      </c>
      <c r="T15" s="68">
        <v>22.3864819366853</v>
      </c>
      <c r="U15" s="70">
        <v>-8.5573337682367505</v>
      </c>
      <c r="V15" s="55"/>
      <c r="W15" s="55"/>
    </row>
    <row r="16" spans="1:23" ht="14.25" thickBot="1" x14ac:dyDescent="0.2">
      <c r="A16" s="51"/>
      <c r="B16" s="53" t="s">
        <v>14</v>
      </c>
      <c r="C16" s="54"/>
      <c r="D16" s="68">
        <v>839222.90170000005</v>
      </c>
      <c r="E16" s="68">
        <v>1156664</v>
      </c>
      <c r="F16" s="69">
        <v>72.555461369939806</v>
      </c>
      <c r="G16" s="68">
        <v>812489.90949999995</v>
      </c>
      <c r="H16" s="69">
        <v>3.2902552865488701</v>
      </c>
      <c r="I16" s="68">
        <v>29829.242399999999</v>
      </c>
      <c r="J16" s="69">
        <v>3.5543885110350799</v>
      </c>
      <c r="K16" s="68">
        <v>51866.853499999997</v>
      </c>
      <c r="L16" s="69">
        <v>6.3836920180237602</v>
      </c>
      <c r="M16" s="69">
        <v>-0.42488814363878802</v>
      </c>
      <c r="N16" s="68">
        <v>5699920.7401000001</v>
      </c>
      <c r="O16" s="68">
        <v>223879325.49250001</v>
      </c>
      <c r="P16" s="68">
        <v>59093</v>
      </c>
      <c r="Q16" s="68">
        <v>59414</v>
      </c>
      <c r="R16" s="69">
        <v>-0.54027670246069603</v>
      </c>
      <c r="S16" s="68">
        <v>14.201731198280701</v>
      </c>
      <c r="T16" s="68">
        <v>13.9762428417545</v>
      </c>
      <c r="U16" s="70">
        <v>1.58775260127093</v>
      </c>
      <c r="V16" s="55"/>
      <c r="W16" s="55"/>
    </row>
    <row r="17" spans="1:23" ht="12" thickBot="1" x14ac:dyDescent="0.2">
      <c r="A17" s="51"/>
      <c r="B17" s="53" t="s">
        <v>15</v>
      </c>
      <c r="C17" s="54"/>
      <c r="D17" s="68">
        <v>445496.43650000001</v>
      </c>
      <c r="E17" s="68">
        <v>689949</v>
      </c>
      <c r="F17" s="69">
        <v>64.569473468328795</v>
      </c>
      <c r="G17" s="68">
        <v>391990.85619999998</v>
      </c>
      <c r="H17" s="69">
        <v>13.649701122798801</v>
      </c>
      <c r="I17" s="68">
        <v>44845.192300000002</v>
      </c>
      <c r="J17" s="69">
        <v>10.0663414173011</v>
      </c>
      <c r="K17" s="68">
        <v>48497.090100000001</v>
      </c>
      <c r="L17" s="69">
        <v>12.3719952475769</v>
      </c>
      <c r="M17" s="69">
        <v>-7.5301379783196995E-2</v>
      </c>
      <c r="N17" s="68">
        <v>3006574.1146</v>
      </c>
      <c r="O17" s="68">
        <v>212830626.61559999</v>
      </c>
      <c r="P17" s="68">
        <v>12218</v>
      </c>
      <c r="Q17" s="68">
        <v>12613</v>
      </c>
      <c r="R17" s="69">
        <v>-3.13168952667883</v>
      </c>
      <c r="S17" s="68">
        <v>36.462304509739702</v>
      </c>
      <c r="T17" s="68">
        <v>36.766264060889597</v>
      </c>
      <c r="U17" s="70">
        <v>-0.83362682429641199</v>
      </c>
      <c r="V17" s="37"/>
      <c r="W17" s="37"/>
    </row>
    <row r="18" spans="1:23" ht="12" thickBot="1" x14ac:dyDescent="0.2">
      <c r="A18" s="51"/>
      <c r="B18" s="53" t="s">
        <v>16</v>
      </c>
      <c r="C18" s="54"/>
      <c r="D18" s="68">
        <v>1645251.0734999999</v>
      </c>
      <c r="E18" s="68">
        <v>3720719</v>
      </c>
      <c r="F18" s="69">
        <v>44.2186328368254</v>
      </c>
      <c r="G18" s="68">
        <v>1494494.0558</v>
      </c>
      <c r="H18" s="69">
        <v>10.0874953041751</v>
      </c>
      <c r="I18" s="68">
        <v>267766.29149999999</v>
      </c>
      <c r="J18" s="69">
        <v>16.275102068790702</v>
      </c>
      <c r="K18" s="68">
        <v>145558.19279999999</v>
      </c>
      <c r="L18" s="69">
        <v>9.7396300932145898</v>
      </c>
      <c r="M18" s="69">
        <v>0.83958241270497602</v>
      </c>
      <c r="N18" s="68">
        <v>12862785.3247</v>
      </c>
      <c r="O18" s="68">
        <v>535062757.84439999</v>
      </c>
      <c r="P18" s="68">
        <v>82164</v>
      </c>
      <c r="Q18" s="68">
        <v>85415</v>
      </c>
      <c r="R18" s="69">
        <v>-3.8061230463033402</v>
      </c>
      <c r="S18" s="68">
        <v>20.023989502701902</v>
      </c>
      <c r="T18" s="68">
        <v>20.2832592905227</v>
      </c>
      <c r="U18" s="70">
        <v>-1.29479586366063</v>
      </c>
      <c r="V18" s="37"/>
      <c r="W18" s="37"/>
    </row>
    <row r="19" spans="1:23" ht="12" thickBot="1" x14ac:dyDescent="0.2">
      <c r="A19" s="51"/>
      <c r="B19" s="53" t="s">
        <v>17</v>
      </c>
      <c r="C19" s="54"/>
      <c r="D19" s="68">
        <v>686752.8003</v>
      </c>
      <c r="E19" s="68">
        <v>544110</v>
      </c>
      <c r="F19" s="69">
        <v>126.215802006947</v>
      </c>
      <c r="G19" s="68">
        <v>398079.9841</v>
      </c>
      <c r="H19" s="69">
        <v>72.516285101007199</v>
      </c>
      <c r="I19" s="68">
        <v>35420.6613</v>
      </c>
      <c r="J19" s="69">
        <v>5.15770176467091</v>
      </c>
      <c r="K19" s="68">
        <v>42223.069000000003</v>
      </c>
      <c r="L19" s="69">
        <v>10.6066797343404</v>
      </c>
      <c r="M19" s="69">
        <v>-0.16110642502088099</v>
      </c>
      <c r="N19" s="68">
        <v>2793100.6875999998</v>
      </c>
      <c r="O19" s="68">
        <v>167886187.5907</v>
      </c>
      <c r="P19" s="68">
        <v>9660</v>
      </c>
      <c r="Q19" s="68">
        <v>8633</v>
      </c>
      <c r="R19" s="69">
        <v>11.896212208965601</v>
      </c>
      <c r="S19" s="68">
        <v>71.092422391304396</v>
      </c>
      <c r="T19" s="68">
        <v>42.944515324915997</v>
      </c>
      <c r="U19" s="70">
        <v>39.593399858366901</v>
      </c>
      <c r="V19" s="37"/>
      <c r="W19" s="37"/>
    </row>
    <row r="20" spans="1:23" ht="12" thickBot="1" x14ac:dyDescent="0.2">
      <c r="A20" s="51"/>
      <c r="B20" s="53" t="s">
        <v>18</v>
      </c>
      <c r="C20" s="54"/>
      <c r="D20" s="68">
        <v>734077.05630000005</v>
      </c>
      <c r="E20" s="68">
        <v>1065286</v>
      </c>
      <c r="F20" s="69">
        <v>68.908918008872803</v>
      </c>
      <c r="G20" s="68">
        <v>848843.69510000001</v>
      </c>
      <c r="H20" s="69">
        <v>-13.520350031754599</v>
      </c>
      <c r="I20" s="68">
        <v>65584.314799999993</v>
      </c>
      <c r="J20" s="69">
        <v>8.9342548220438101</v>
      </c>
      <c r="K20" s="68">
        <v>11936.55</v>
      </c>
      <c r="L20" s="69">
        <v>1.40621295403435</v>
      </c>
      <c r="M20" s="69">
        <v>4.4944112662368898</v>
      </c>
      <c r="N20" s="68">
        <v>4777918.9633999998</v>
      </c>
      <c r="O20" s="68">
        <v>246312651.66409999</v>
      </c>
      <c r="P20" s="68">
        <v>35385</v>
      </c>
      <c r="Q20" s="68">
        <v>36703</v>
      </c>
      <c r="R20" s="69">
        <v>-3.5909871127700699</v>
      </c>
      <c r="S20" s="68">
        <v>20.745430445103899</v>
      </c>
      <c r="T20" s="68">
        <v>20.400104781625501</v>
      </c>
      <c r="U20" s="70">
        <v>1.66458663941522</v>
      </c>
      <c r="V20" s="37"/>
      <c r="W20" s="37"/>
    </row>
    <row r="21" spans="1:23" ht="12" thickBot="1" x14ac:dyDescent="0.2">
      <c r="A21" s="51"/>
      <c r="B21" s="53" t="s">
        <v>19</v>
      </c>
      <c r="C21" s="54"/>
      <c r="D21" s="68">
        <v>315896.3787</v>
      </c>
      <c r="E21" s="68">
        <v>390027</v>
      </c>
      <c r="F21" s="69">
        <v>80.993464221707697</v>
      </c>
      <c r="G21" s="68">
        <v>300509.58610000001</v>
      </c>
      <c r="H21" s="69">
        <v>5.1202335338746101</v>
      </c>
      <c r="I21" s="68">
        <v>33471.689899999998</v>
      </c>
      <c r="J21" s="69">
        <v>10.595781451419301</v>
      </c>
      <c r="K21" s="68">
        <v>24809.646700000001</v>
      </c>
      <c r="L21" s="69">
        <v>8.2558586639376408</v>
      </c>
      <c r="M21" s="69">
        <v>0.34914012701357799</v>
      </c>
      <c r="N21" s="68">
        <v>1998512.5876</v>
      </c>
      <c r="O21" s="68">
        <v>98561133.424999997</v>
      </c>
      <c r="P21" s="68">
        <v>28606</v>
      </c>
      <c r="Q21" s="68">
        <v>27939</v>
      </c>
      <c r="R21" s="69">
        <v>2.3873438562582701</v>
      </c>
      <c r="S21" s="68">
        <v>11.0430112109348</v>
      </c>
      <c r="T21" s="68">
        <v>11.1276877268335</v>
      </c>
      <c r="U21" s="70">
        <v>-0.76678828157707901</v>
      </c>
      <c r="V21" s="37"/>
      <c r="W21" s="37"/>
    </row>
    <row r="22" spans="1:23" ht="12" thickBot="1" x14ac:dyDescent="0.2">
      <c r="A22" s="51"/>
      <c r="B22" s="53" t="s">
        <v>20</v>
      </c>
      <c r="C22" s="54"/>
      <c r="D22" s="68">
        <v>1169312.1202</v>
      </c>
      <c r="E22" s="68">
        <v>1557648</v>
      </c>
      <c r="F22" s="69">
        <v>75.069086224872393</v>
      </c>
      <c r="G22" s="68">
        <v>1112471.1606000001</v>
      </c>
      <c r="H22" s="69">
        <v>5.1094321914235898</v>
      </c>
      <c r="I22" s="68">
        <v>142906.2408</v>
      </c>
      <c r="J22" s="69">
        <v>12.2213939572915</v>
      </c>
      <c r="K22" s="68">
        <v>127992.73970000001</v>
      </c>
      <c r="L22" s="69">
        <v>11.5052636178873</v>
      </c>
      <c r="M22" s="69">
        <v>0.11651833639123201</v>
      </c>
      <c r="N22" s="68">
        <v>7994041.0744000003</v>
      </c>
      <c r="O22" s="68">
        <v>303440354.33819997</v>
      </c>
      <c r="P22" s="68">
        <v>71574</v>
      </c>
      <c r="Q22" s="68">
        <v>75656</v>
      </c>
      <c r="R22" s="69">
        <v>-5.3954742518769203</v>
      </c>
      <c r="S22" s="68">
        <v>16.337107332271501</v>
      </c>
      <c r="T22" s="68">
        <v>16.413064199799098</v>
      </c>
      <c r="U22" s="70">
        <v>-0.46493461775545197</v>
      </c>
      <c r="V22" s="37"/>
      <c r="W22" s="37"/>
    </row>
    <row r="23" spans="1:23" ht="12" thickBot="1" x14ac:dyDescent="0.2">
      <c r="A23" s="51"/>
      <c r="B23" s="53" t="s">
        <v>21</v>
      </c>
      <c r="C23" s="54"/>
      <c r="D23" s="68">
        <v>2287819.8639000002</v>
      </c>
      <c r="E23" s="68">
        <v>2961597</v>
      </c>
      <c r="F23" s="69">
        <v>77.249533407144895</v>
      </c>
      <c r="G23" s="68">
        <v>2156915.9304</v>
      </c>
      <c r="H23" s="69">
        <v>6.0690327172707299</v>
      </c>
      <c r="I23" s="68">
        <v>107440.59910000001</v>
      </c>
      <c r="J23" s="69">
        <v>4.6962001158976001</v>
      </c>
      <c r="K23" s="68">
        <v>141416.95449999999</v>
      </c>
      <c r="L23" s="69">
        <v>6.55644258113362</v>
      </c>
      <c r="M23" s="69">
        <v>-0.240256591015754</v>
      </c>
      <c r="N23" s="68">
        <v>16135717.6701</v>
      </c>
      <c r="O23" s="68">
        <v>626111818.19019997</v>
      </c>
      <c r="P23" s="68">
        <v>76661</v>
      </c>
      <c r="Q23" s="68">
        <v>80952</v>
      </c>
      <c r="R23" s="69">
        <v>-5.3006720031623704</v>
      </c>
      <c r="S23" s="68">
        <v>29.843334471243502</v>
      </c>
      <c r="T23" s="68">
        <v>29.878164036713098</v>
      </c>
      <c r="U23" s="70">
        <v>-0.116708022366425</v>
      </c>
      <c r="V23" s="37"/>
      <c r="W23" s="37"/>
    </row>
    <row r="24" spans="1:23" ht="12" thickBot="1" x14ac:dyDescent="0.2">
      <c r="A24" s="51"/>
      <c r="B24" s="53" t="s">
        <v>22</v>
      </c>
      <c r="C24" s="54"/>
      <c r="D24" s="68">
        <v>262875.62300000002</v>
      </c>
      <c r="E24" s="68">
        <v>403965</v>
      </c>
      <c r="F24" s="69">
        <v>65.073861101828101</v>
      </c>
      <c r="G24" s="68">
        <v>289024.57400000002</v>
      </c>
      <c r="H24" s="69">
        <v>-9.0473106276423394</v>
      </c>
      <c r="I24" s="68">
        <v>52574.696400000001</v>
      </c>
      <c r="J24" s="69">
        <v>19.999837109278101</v>
      </c>
      <c r="K24" s="68">
        <v>47068.270700000001</v>
      </c>
      <c r="L24" s="69">
        <v>16.285214107780298</v>
      </c>
      <c r="M24" s="69">
        <v>0.11698806049400901</v>
      </c>
      <c r="N24" s="68">
        <v>1734819.8304999999</v>
      </c>
      <c r="O24" s="68">
        <v>68479988.633200005</v>
      </c>
      <c r="P24" s="68">
        <v>27319</v>
      </c>
      <c r="Q24" s="68">
        <v>28043</v>
      </c>
      <c r="R24" s="69">
        <v>-2.58174945619227</v>
      </c>
      <c r="S24" s="68">
        <v>9.6224467586661309</v>
      </c>
      <c r="T24" s="68">
        <v>9.5513642228007001</v>
      </c>
      <c r="U24" s="70">
        <v>0.73871581364079197</v>
      </c>
      <c r="V24" s="37"/>
      <c r="W24" s="37"/>
    </row>
    <row r="25" spans="1:23" ht="12" thickBot="1" x14ac:dyDescent="0.2">
      <c r="A25" s="51"/>
      <c r="B25" s="53" t="s">
        <v>23</v>
      </c>
      <c r="C25" s="54"/>
      <c r="D25" s="68">
        <v>224072.70920000001</v>
      </c>
      <c r="E25" s="68">
        <v>252317</v>
      </c>
      <c r="F25" s="69">
        <v>88.806029399525201</v>
      </c>
      <c r="G25" s="68">
        <v>210792.01300000001</v>
      </c>
      <c r="H25" s="69">
        <v>6.3003792273666397</v>
      </c>
      <c r="I25" s="68">
        <v>20842.924500000001</v>
      </c>
      <c r="J25" s="69">
        <v>9.3018576757584004</v>
      </c>
      <c r="K25" s="68">
        <v>23137.503799999999</v>
      </c>
      <c r="L25" s="69">
        <v>10.9764613330013</v>
      </c>
      <c r="M25" s="69">
        <v>-9.9171428337053003E-2</v>
      </c>
      <c r="N25" s="68">
        <v>1513454.3691</v>
      </c>
      <c r="O25" s="68">
        <v>66389814.262900002</v>
      </c>
      <c r="P25" s="68">
        <v>18424</v>
      </c>
      <c r="Q25" s="68">
        <v>18339</v>
      </c>
      <c r="R25" s="69">
        <v>0.46349310213207301</v>
      </c>
      <c r="S25" s="68">
        <v>12.162001150672999</v>
      </c>
      <c r="T25" s="68">
        <v>11.985204324118</v>
      </c>
      <c r="U25" s="70">
        <v>1.45368204101222</v>
      </c>
      <c r="V25" s="37"/>
      <c r="W25" s="37"/>
    </row>
    <row r="26" spans="1:23" ht="12" thickBot="1" x14ac:dyDescent="0.2">
      <c r="A26" s="51"/>
      <c r="B26" s="53" t="s">
        <v>24</v>
      </c>
      <c r="C26" s="54"/>
      <c r="D26" s="68">
        <v>568643.87040000001</v>
      </c>
      <c r="E26" s="68">
        <v>709841</v>
      </c>
      <c r="F26" s="69">
        <v>80.108625790846105</v>
      </c>
      <c r="G26" s="68">
        <v>541676.46420000005</v>
      </c>
      <c r="H26" s="69">
        <v>4.9785080176647503</v>
      </c>
      <c r="I26" s="68">
        <v>114990.6633</v>
      </c>
      <c r="J26" s="69">
        <v>20.221912041206501</v>
      </c>
      <c r="K26" s="68">
        <v>107283.3529</v>
      </c>
      <c r="L26" s="69">
        <v>19.805799216040601</v>
      </c>
      <c r="M26" s="69">
        <v>7.1840692816378005E-2</v>
      </c>
      <c r="N26" s="68">
        <v>3776484.7927000001</v>
      </c>
      <c r="O26" s="68">
        <v>144383112.69870001</v>
      </c>
      <c r="P26" s="68">
        <v>39761</v>
      </c>
      <c r="Q26" s="68">
        <v>42399</v>
      </c>
      <c r="R26" s="69">
        <v>-6.2218448548314802</v>
      </c>
      <c r="S26" s="68">
        <v>14.3015485123614</v>
      </c>
      <c r="T26" s="68">
        <v>13.310682603363301</v>
      </c>
      <c r="U26" s="70">
        <v>6.9283819730543801</v>
      </c>
      <c r="V26" s="37"/>
      <c r="W26" s="37"/>
    </row>
    <row r="27" spans="1:23" ht="12" thickBot="1" x14ac:dyDescent="0.2">
      <c r="A27" s="51"/>
      <c r="B27" s="53" t="s">
        <v>25</v>
      </c>
      <c r="C27" s="54"/>
      <c r="D27" s="68">
        <v>246201.38649999999</v>
      </c>
      <c r="E27" s="68">
        <v>348923</v>
      </c>
      <c r="F27" s="69">
        <v>70.560377647790503</v>
      </c>
      <c r="G27" s="68">
        <v>216780.73190000001</v>
      </c>
      <c r="H27" s="69">
        <v>13.571618815998599</v>
      </c>
      <c r="I27" s="68">
        <v>79388.1587</v>
      </c>
      <c r="J27" s="69">
        <v>32.245211868455499</v>
      </c>
      <c r="K27" s="68">
        <v>61122.850899999998</v>
      </c>
      <c r="L27" s="69">
        <v>28.1957028026807</v>
      </c>
      <c r="M27" s="69">
        <v>0.29882944808780199</v>
      </c>
      <c r="N27" s="68">
        <v>1611116.8441999999</v>
      </c>
      <c r="O27" s="68">
        <v>60336425.647399999</v>
      </c>
      <c r="P27" s="68">
        <v>32748</v>
      </c>
      <c r="Q27" s="68">
        <v>34324</v>
      </c>
      <c r="R27" s="69">
        <v>-4.5915394476168299</v>
      </c>
      <c r="S27" s="68">
        <v>7.5180587058751698</v>
      </c>
      <c r="T27" s="68">
        <v>7.4424628772870296</v>
      </c>
      <c r="U27" s="70">
        <v>1.0055232546809201</v>
      </c>
      <c r="V27" s="37"/>
      <c r="W27" s="37"/>
    </row>
    <row r="28" spans="1:23" ht="12" thickBot="1" x14ac:dyDescent="0.2">
      <c r="A28" s="51"/>
      <c r="B28" s="53" t="s">
        <v>26</v>
      </c>
      <c r="C28" s="54"/>
      <c r="D28" s="68">
        <v>814880.22880000004</v>
      </c>
      <c r="E28" s="68">
        <v>1137091</v>
      </c>
      <c r="F28" s="69">
        <v>71.663589703902304</v>
      </c>
      <c r="G28" s="68">
        <v>843067.00120000006</v>
      </c>
      <c r="H28" s="69">
        <v>-3.3433608906385501</v>
      </c>
      <c r="I28" s="68">
        <v>31123.949199999999</v>
      </c>
      <c r="J28" s="69">
        <v>3.8194507732545402</v>
      </c>
      <c r="K28" s="68">
        <v>18053.735199999999</v>
      </c>
      <c r="L28" s="69">
        <v>2.1414353988832202</v>
      </c>
      <c r="M28" s="69">
        <v>0.72396176498700404</v>
      </c>
      <c r="N28" s="68">
        <v>5293998.8251</v>
      </c>
      <c r="O28" s="68">
        <v>203000803.58790001</v>
      </c>
      <c r="P28" s="68">
        <v>46671</v>
      </c>
      <c r="Q28" s="68">
        <v>46833</v>
      </c>
      <c r="R28" s="69">
        <v>-0.34590993530203601</v>
      </c>
      <c r="S28" s="68">
        <v>17.460097893766999</v>
      </c>
      <c r="T28" s="68">
        <v>17.4406522089125</v>
      </c>
      <c r="U28" s="70">
        <v>0.111372141054457</v>
      </c>
      <c r="V28" s="37"/>
      <c r="W28" s="37"/>
    </row>
    <row r="29" spans="1:23" ht="12" thickBot="1" x14ac:dyDescent="0.2">
      <c r="A29" s="51"/>
      <c r="B29" s="53" t="s">
        <v>27</v>
      </c>
      <c r="C29" s="54"/>
      <c r="D29" s="68">
        <v>568590.74710000004</v>
      </c>
      <c r="E29" s="68">
        <v>813021</v>
      </c>
      <c r="F29" s="69">
        <v>69.935554813467306</v>
      </c>
      <c r="G29" s="68">
        <v>625124.51139999996</v>
      </c>
      <c r="H29" s="69">
        <v>-9.0436006377976792</v>
      </c>
      <c r="I29" s="68">
        <v>88100.760599999994</v>
      </c>
      <c r="J29" s="69">
        <v>15.494582183994901</v>
      </c>
      <c r="K29" s="68">
        <v>95042.346999999994</v>
      </c>
      <c r="L29" s="69">
        <v>15.203746656349701</v>
      </c>
      <c r="M29" s="69">
        <v>-7.3036773807785005E-2</v>
      </c>
      <c r="N29" s="68">
        <v>3551677.9838999999</v>
      </c>
      <c r="O29" s="68">
        <v>144006720.5081</v>
      </c>
      <c r="P29" s="68">
        <v>93989</v>
      </c>
      <c r="Q29" s="68">
        <v>96514</v>
      </c>
      <c r="R29" s="69">
        <v>-2.6162007584391902</v>
      </c>
      <c r="S29" s="68">
        <v>6.0495456606624201</v>
      </c>
      <c r="T29" s="68">
        <v>6.0053275659489804</v>
      </c>
      <c r="U29" s="70">
        <v>0.73093248970690905</v>
      </c>
      <c r="V29" s="37"/>
      <c r="W29" s="37"/>
    </row>
    <row r="30" spans="1:23" ht="12" thickBot="1" x14ac:dyDescent="0.2">
      <c r="A30" s="51"/>
      <c r="B30" s="53" t="s">
        <v>28</v>
      </c>
      <c r="C30" s="54"/>
      <c r="D30" s="68">
        <v>1075732.8677999999</v>
      </c>
      <c r="E30" s="68">
        <v>1587127</v>
      </c>
      <c r="F30" s="69">
        <v>67.778625642434406</v>
      </c>
      <c r="G30" s="68">
        <v>1170481.1139</v>
      </c>
      <c r="H30" s="69">
        <v>-8.0948120371034609</v>
      </c>
      <c r="I30" s="68">
        <v>163900.7635</v>
      </c>
      <c r="J30" s="69">
        <v>15.2361955654656</v>
      </c>
      <c r="K30" s="68">
        <v>189454.32199999999</v>
      </c>
      <c r="L30" s="69">
        <v>16.186021265114199</v>
      </c>
      <c r="M30" s="69">
        <v>-0.13487978648489199</v>
      </c>
      <c r="N30" s="68">
        <v>7650200.6568999998</v>
      </c>
      <c r="O30" s="68">
        <v>270334796.07010001</v>
      </c>
      <c r="P30" s="68">
        <v>67240</v>
      </c>
      <c r="Q30" s="68">
        <v>70572</v>
      </c>
      <c r="R30" s="69">
        <v>-4.7214192597630804</v>
      </c>
      <c r="S30" s="68">
        <v>15.998406719214801</v>
      </c>
      <c r="T30" s="68">
        <v>16.105472439494399</v>
      </c>
      <c r="U30" s="70">
        <v>-0.66922739344457205</v>
      </c>
      <c r="V30" s="37"/>
      <c r="W30" s="37"/>
    </row>
    <row r="31" spans="1:23" ht="12" thickBot="1" x14ac:dyDescent="0.2">
      <c r="A31" s="51"/>
      <c r="B31" s="53" t="s">
        <v>29</v>
      </c>
      <c r="C31" s="54"/>
      <c r="D31" s="68">
        <v>620373.27209999994</v>
      </c>
      <c r="E31" s="68">
        <v>914714</v>
      </c>
      <c r="F31" s="69">
        <v>67.821556475576003</v>
      </c>
      <c r="G31" s="68">
        <v>700894.02890000003</v>
      </c>
      <c r="H31" s="69">
        <v>-11.488292592015799</v>
      </c>
      <c r="I31" s="68">
        <v>30276.287199999999</v>
      </c>
      <c r="J31" s="69">
        <v>4.8803339153398699</v>
      </c>
      <c r="K31" s="68">
        <v>27665.852500000001</v>
      </c>
      <c r="L31" s="69">
        <v>3.94722331183495</v>
      </c>
      <c r="M31" s="69">
        <v>9.4355838122104005E-2</v>
      </c>
      <c r="N31" s="68">
        <v>4468086.9824000001</v>
      </c>
      <c r="O31" s="68">
        <v>226323352.89340001</v>
      </c>
      <c r="P31" s="68">
        <v>28025</v>
      </c>
      <c r="Q31" s="68">
        <v>29302</v>
      </c>
      <c r="R31" s="69">
        <v>-4.3580642959524898</v>
      </c>
      <c r="S31" s="68">
        <v>22.136423625334501</v>
      </c>
      <c r="T31" s="68">
        <v>23.062081410825201</v>
      </c>
      <c r="U31" s="70">
        <v>-4.1816049473831196</v>
      </c>
      <c r="V31" s="37"/>
      <c r="W31" s="37"/>
    </row>
    <row r="32" spans="1:23" ht="12" thickBot="1" x14ac:dyDescent="0.2">
      <c r="A32" s="51"/>
      <c r="B32" s="53" t="s">
        <v>30</v>
      </c>
      <c r="C32" s="54"/>
      <c r="D32" s="68">
        <v>117530.6623</v>
      </c>
      <c r="E32" s="68">
        <v>165963</v>
      </c>
      <c r="F32" s="69">
        <v>70.817388393798595</v>
      </c>
      <c r="G32" s="68">
        <v>121405.644</v>
      </c>
      <c r="H32" s="69">
        <v>-3.1917640501128801</v>
      </c>
      <c r="I32" s="68">
        <v>33480.711799999997</v>
      </c>
      <c r="J32" s="69">
        <v>28.4867890172691</v>
      </c>
      <c r="K32" s="68">
        <v>31100.429899999999</v>
      </c>
      <c r="L32" s="69">
        <v>25.6169555840419</v>
      </c>
      <c r="M32" s="69">
        <v>7.6535337538854997E-2</v>
      </c>
      <c r="N32" s="68">
        <v>776502.38419999997</v>
      </c>
      <c r="O32" s="68">
        <v>34839021.525399998</v>
      </c>
      <c r="P32" s="68">
        <v>24039</v>
      </c>
      <c r="Q32" s="68">
        <v>24926</v>
      </c>
      <c r="R32" s="69">
        <v>-3.5585332584449998</v>
      </c>
      <c r="S32" s="68">
        <v>4.8891660343608301</v>
      </c>
      <c r="T32" s="68">
        <v>4.9349324360105902</v>
      </c>
      <c r="U32" s="70">
        <v>-0.936077877660907</v>
      </c>
      <c r="V32" s="37"/>
      <c r="W32" s="37"/>
    </row>
    <row r="33" spans="1:23" ht="12" thickBot="1" x14ac:dyDescent="0.2">
      <c r="A33" s="51"/>
      <c r="B33" s="53" t="s">
        <v>31</v>
      </c>
      <c r="C33" s="54"/>
      <c r="D33" s="71"/>
      <c r="E33" s="71"/>
      <c r="F33" s="71"/>
      <c r="G33" s="68">
        <v>244.9573</v>
      </c>
      <c r="H33" s="71"/>
      <c r="I33" s="71"/>
      <c r="J33" s="71"/>
      <c r="K33" s="68">
        <v>50.265799999999999</v>
      </c>
      <c r="L33" s="69">
        <v>20.520229444070502</v>
      </c>
      <c r="M33" s="71"/>
      <c r="N33" s="71"/>
      <c r="O33" s="68">
        <v>4861.8397999999997</v>
      </c>
      <c r="P33" s="71"/>
      <c r="Q33" s="71"/>
      <c r="R33" s="71"/>
      <c r="S33" s="71"/>
      <c r="T33" s="71"/>
      <c r="U33" s="72"/>
      <c r="V33" s="37"/>
      <c r="W33" s="37"/>
    </row>
    <row r="34" spans="1:23" ht="12" thickBot="1" x14ac:dyDescent="0.2">
      <c r="A34" s="51"/>
      <c r="B34" s="53" t="s">
        <v>36</v>
      </c>
      <c r="C34" s="54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1"/>
      <c r="B35" s="53" t="s">
        <v>32</v>
      </c>
      <c r="C35" s="54"/>
      <c r="D35" s="68">
        <v>133626.22760000001</v>
      </c>
      <c r="E35" s="68">
        <v>135046</v>
      </c>
      <c r="F35" s="69">
        <v>98.948674970010202</v>
      </c>
      <c r="G35" s="68">
        <v>152015.60269999999</v>
      </c>
      <c r="H35" s="69">
        <v>-12.0970313397968</v>
      </c>
      <c r="I35" s="68">
        <v>21387.968700000001</v>
      </c>
      <c r="J35" s="69">
        <v>16.005816435994301</v>
      </c>
      <c r="K35" s="68">
        <v>18004.87</v>
      </c>
      <c r="L35" s="69">
        <v>11.844093422128701</v>
      </c>
      <c r="M35" s="69">
        <v>0.18789909063492299</v>
      </c>
      <c r="N35" s="68">
        <v>877060.06510000001</v>
      </c>
      <c r="O35" s="68">
        <v>36907942.215499997</v>
      </c>
      <c r="P35" s="68">
        <v>10097</v>
      </c>
      <c r="Q35" s="68">
        <v>10115</v>
      </c>
      <c r="R35" s="69">
        <v>-0.17795353435491301</v>
      </c>
      <c r="S35" s="68">
        <v>13.2342505298604</v>
      </c>
      <c r="T35" s="68">
        <v>12.9144698961938</v>
      </c>
      <c r="U35" s="70">
        <v>2.41631086660378</v>
      </c>
      <c r="V35" s="37"/>
      <c r="W35" s="37"/>
    </row>
    <row r="36" spans="1:23" ht="12" customHeight="1" thickBot="1" x14ac:dyDescent="0.2">
      <c r="A36" s="51"/>
      <c r="B36" s="53" t="s">
        <v>37</v>
      </c>
      <c r="C36" s="54"/>
      <c r="D36" s="71"/>
      <c r="E36" s="68">
        <v>547524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1"/>
      <c r="B37" s="53" t="s">
        <v>38</v>
      </c>
      <c r="C37" s="54"/>
      <c r="D37" s="71"/>
      <c r="E37" s="68">
        <v>491947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1"/>
      <c r="B38" s="53" t="s">
        <v>39</v>
      </c>
      <c r="C38" s="54"/>
      <c r="D38" s="71"/>
      <c r="E38" s="68">
        <v>400222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1"/>
      <c r="B39" s="53" t="s">
        <v>33</v>
      </c>
      <c r="C39" s="54"/>
      <c r="D39" s="68">
        <v>205200.8554</v>
      </c>
      <c r="E39" s="68">
        <v>445858</v>
      </c>
      <c r="F39" s="69">
        <v>46.023813725446203</v>
      </c>
      <c r="G39" s="68">
        <v>281473.93150000001</v>
      </c>
      <c r="H39" s="69">
        <v>-27.097740701433299</v>
      </c>
      <c r="I39" s="68">
        <v>11816.0003</v>
      </c>
      <c r="J39" s="69">
        <v>5.7582607426109202</v>
      </c>
      <c r="K39" s="68">
        <v>14323.4074</v>
      </c>
      <c r="L39" s="69">
        <v>5.0887154358022704</v>
      </c>
      <c r="M39" s="69">
        <v>-0.17505660699143399</v>
      </c>
      <c r="N39" s="68">
        <v>1607977.1927</v>
      </c>
      <c r="O39" s="68">
        <v>62125996.077299997</v>
      </c>
      <c r="P39" s="68">
        <v>328</v>
      </c>
      <c r="Q39" s="68">
        <v>343</v>
      </c>
      <c r="R39" s="69">
        <v>-4.3731778425655996</v>
      </c>
      <c r="S39" s="68">
        <v>625.61236402438999</v>
      </c>
      <c r="T39" s="68">
        <v>589.60878513119496</v>
      </c>
      <c r="U39" s="70">
        <v>5.7549340396014399</v>
      </c>
      <c r="V39" s="37"/>
      <c r="W39" s="37"/>
    </row>
    <row r="40" spans="1:23" ht="12" thickBot="1" x14ac:dyDescent="0.2">
      <c r="A40" s="51"/>
      <c r="B40" s="53" t="s">
        <v>34</v>
      </c>
      <c r="C40" s="54"/>
      <c r="D40" s="68">
        <v>409243.12449999998</v>
      </c>
      <c r="E40" s="68">
        <v>358786</v>
      </c>
      <c r="F40" s="69">
        <v>114.06329246403099</v>
      </c>
      <c r="G40" s="68">
        <v>361210.44819999998</v>
      </c>
      <c r="H40" s="69">
        <v>13.2976984855667</v>
      </c>
      <c r="I40" s="68">
        <v>19906.557199999999</v>
      </c>
      <c r="J40" s="69">
        <v>4.8642374198274396</v>
      </c>
      <c r="K40" s="68">
        <v>22924.038799999998</v>
      </c>
      <c r="L40" s="69">
        <v>6.3464495321871501</v>
      </c>
      <c r="M40" s="69">
        <v>-0.13162958003717901</v>
      </c>
      <c r="N40" s="68">
        <v>3223212.0545000001</v>
      </c>
      <c r="O40" s="68">
        <v>124123607.5236</v>
      </c>
      <c r="P40" s="68">
        <v>1966</v>
      </c>
      <c r="Q40" s="68">
        <v>1977</v>
      </c>
      <c r="R40" s="69">
        <v>-0.55639858371269202</v>
      </c>
      <c r="S40" s="68">
        <v>208.160287131231</v>
      </c>
      <c r="T40" s="68">
        <v>184.067945928174</v>
      </c>
      <c r="U40" s="70">
        <v>11.573937341789099</v>
      </c>
      <c r="V40" s="37"/>
      <c r="W40" s="37"/>
    </row>
    <row r="41" spans="1:23" ht="12" thickBot="1" x14ac:dyDescent="0.2">
      <c r="A41" s="51"/>
      <c r="B41" s="53" t="s">
        <v>40</v>
      </c>
      <c r="C41" s="54"/>
      <c r="D41" s="71"/>
      <c r="E41" s="68">
        <v>172479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1"/>
      <c r="B42" s="53" t="s">
        <v>41</v>
      </c>
      <c r="C42" s="54"/>
      <c r="D42" s="71"/>
      <c r="E42" s="68">
        <v>83869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1"/>
      <c r="B43" s="53" t="s">
        <v>71</v>
      </c>
      <c r="C43" s="54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2"/>
      <c r="B44" s="53" t="s">
        <v>35</v>
      </c>
      <c r="C44" s="54"/>
      <c r="D44" s="73">
        <v>21773.352900000002</v>
      </c>
      <c r="E44" s="73">
        <v>0</v>
      </c>
      <c r="F44" s="74"/>
      <c r="G44" s="73">
        <v>11058.67</v>
      </c>
      <c r="H44" s="75">
        <v>96.889435167158396</v>
      </c>
      <c r="I44" s="73">
        <v>3637.7846</v>
      </c>
      <c r="J44" s="75">
        <v>16.707507643436902</v>
      </c>
      <c r="K44" s="73">
        <v>1886.1058</v>
      </c>
      <c r="L44" s="75">
        <v>17.055448801709399</v>
      </c>
      <c r="M44" s="75">
        <v>0.92872775217593795</v>
      </c>
      <c r="N44" s="73">
        <v>157718.3885</v>
      </c>
      <c r="O44" s="73">
        <v>7701122.5801999997</v>
      </c>
      <c r="P44" s="73">
        <v>27</v>
      </c>
      <c r="Q44" s="73">
        <v>28</v>
      </c>
      <c r="R44" s="75">
        <v>-3.5714285714285698</v>
      </c>
      <c r="S44" s="73">
        <v>806.42047777777805</v>
      </c>
      <c r="T44" s="73">
        <v>655.69223928571398</v>
      </c>
      <c r="U44" s="76">
        <v>18.691023187732</v>
      </c>
      <c r="V44" s="37"/>
      <c r="W44" s="37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52993</v>
      </c>
      <c r="D2" s="32">
        <v>511327.04771111102</v>
      </c>
      <c r="E2" s="32">
        <v>391903.37540940201</v>
      </c>
      <c r="F2" s="32">
        <v>119423.672301709</v>
      </c>
      <c r="G2" s="32">
        <v>391903.37540940201</v>
      </c>
      <c r="H2" s="32">
        <v>0.23355633705725901</v>
      </c>
    </row>
    <row r="3" spans="1:8" ht="14.25" x14ac:dyDescent="0.2">
      <c r="A3" s="32">
        <v>2</v>
      </c>
      <c r="B3" s="33">
        <v>13</v>
      </c>
      <c r="C3" s="32">
        <v>10156.418</v>
      </c>
      <c r="D3" s="32">
        <v>94740.002704651706</v>
      </c>
      <c r="E3" s="32">
        <v>74808.442160358507</v>
      </c>
      <c r="F3" s="32">
        <v>19931.560544293199</v>
      </c>
      <c r="G3" s="32">
        <v>74808.442160358507</v>
      </c>
      <c r="H3" s="32">
        <v>0.210381675905468</v>
      </c>
    </row>
    <row r="4" spans="1:8" ht="14.25" x14ac:dyDescent="0.2">
      <c r="A4" s="32">
        <v>3</v>
      </c>
      <c r="B4" s="33">
        <v>14</v>
      </c>
      <c r="C4" s="32">
        <v>112192</v>
      </c>
      <c r="D4" s="32">
        <v>144965.79947692301</v>
      </c>
      <c r="E4" s="32">
        <v>107503.53044700901</v>
      </c>
      <c r="F4" s="32">
        <v>37462.269029914503</v>
      </c>
      <c r="G4" s="32">
        <v>107503.53044700901</v>
      </c>
      <c r="H4" s="32">
        <v>0.25842142881347702</v>
      </c>
    </row>
    <row r="5" spans="1:8" ht="14.25" x14ac:dyDescent="0.2">
      <c r="A5" s="32">
        <v>4</v>
      </c>
      <c r="B5" s="33">
        <v>15</v>
      </c>
      <c r="C5" s="32">
        <v>3389</v>
      </c>
      <c r="D5" s="32">
        <v>46180.441444444397</v>
      </c>
      <c r="E5" s="32">
        <v>36674.038755555601</v>
      </c>
      <c r="F5" s="32">
        <v>9506.4026888888893</v>
      </c>
      <c r="G5" s="32">
        <v>36674.038755555601</v>
      </c>
      <c r="H5" s="32">
        <v>0.20585343906522</v>
      </c>
    </row>
    <row r="6" spans="1:8" ht="14.25" x14ac:dyDescent="0.2">
      <c r="A6" s="32">
        <v>5</v>
      </c>
      <c r="B6" s="33">
        <v>16</v>
      </c>
      <c r="C6" s="32">
        <v>2888</v>
      </c>
      <c r="D6" s="32">
        <v>134882.479140171</v>
      </c>
      <c r="E6" s="32">
        <v>113253.57744102601</v>
      </c>
      <c r="F6" s="32">
        <v>21628.901699145299</v>
      </c>
      <c r="G6" s="32">
        <v>113253.57744102601</v>
      </c>
      <c r="H6" s="32">
        <v>0.160353678528316</v>
      </c>
    </row>
    <row r="7" spans="1:8" ht="14.25" x14ac:dyDescent="0.2">
      <c r="A7" s="32">
        <v>6</v>
      </c>
      <c r="B7" s="33">
        <v>17</v>
      </c>
      <c r="C7" s="32">
        <v>17313</v>
      </c>
      <c r="D7" s="32">
        <v>247443.90095213699</v>
      </c>
      <c r="E7" s="32">
        <v>188434.54906666701</v>
      </c>
      <c r="F7" s="32">
        <v>59009.351885470103</v>
      </c>
      <c r="G7" s="32">
        <v>188434.54906666701</v>
      </c>
      <c r="H7" s="32">
        <v>0.23847567734912301</v>
      </c>
    </row>
    <row r="8" spans="1:8" ht="14.25" x14ac:dyDescent="0.2">
      <c r="A8" s="32">
        <v>7</v>
      </c>
      <c r="B8" s="33">
        <v>18</v>
      </c>
      <c r="C8" s="32">
        <v>46356</v>
      </c>
      <c r="D8" s="32">
        <v>131196.737995726</v>
      </c>
      <c r="E8" s="32">
        <v>131147.789520513</v>
      </c>
      <c r="F8" s="32">
        <v>48.948475213675202</v>
      </c>
      <c r="G8" s="32">
        <v>131147.789520513</v>
      </c>
      <c r="H8" s="32">
        <v>3.7309216647802299E-4</v>
      </c>
    </row>
    <row r="9" spans="1:8" ht="14.25" x14ac:dyDescent="0.2">
      <c r="A9" s="32">
        <v>8</v>
      </c>
      <c r="B9" s="33">
        <v>19</v>
      </c>
      <c r="C9" s="32">
        <v>12896</v>
      </c>
      <c r="D9" s="32">
        <v>77620.526876923104</v>
      </c>
      <c r="E9" s="32">
        <v>66520.936453846196</v>
      </c>
      <c r="F9" s="32">
        <v>11099.590423076899</v>
      </c>
      <c r="G9" s="32">
        <v>66520.936453846196</v>
      </c>
      <c r="H9" s="32">
        <v>0.14299813296393499</v>
      </c>
    </row>
    <row r="10" spans="1:8" ht="14.25" x14ac:dyDescent="0.2">
      <c r="A10" s="32">
        <v>9</v>
      </c>
      <c r="B10" s="33">
        <v>21</v>
      </c>
      <c r="C10" s="32">
        <v>219620</v>
      </c>
      <c r="D10" s="32">
        <v>839222.6949</v>
      </c>
      <c r="E10" s="32">
        <v>809393.65930000006</v>
      </c>
      <c r="F10" s="32">
        <v>29829.035599999999</v>
      </c>
      <c r="G10" s="32">
        <v>809393.65930000006</v>
      </c>
      <c r="H10" s="32">
        <v>3.5543647450518898E-2</v>
      </c>
    </row>
    <row r="11" spans="1:8" ht="14.25" x14ac:dyDescent="0.2">
      <c r="A11" s="32">
        <v>10</v>
      </c>
      <c r="B11" s="33">
        <v>22</v>
      </c>
      <c r="C11" s="32">
        <v>35096.196000000004</v>
      </c>
      <c r="D11" s="32">
        <v>445496.54997093999</v>
      </c>
      <c r="E11" s="32">
        <v>400651.244392308</v>
      </c>
      <c r="F11" s="32">
        <v>44845.305578632499</v>
      </c>
      <c r="G11" s="32">
        <v>400651.244392308</v>
      </c>
      <c r="H11" s="32">
        <v>0.100663642808362</v>
      </c>
    </row>
    <row r="12" spans="1:8" ht="14.25" x14ac:dyDescent="0.2">
      <c r="A12" s="32">
        <v>11</v>
      </c>
      <c r="B12" s="33">
        <v>23</v>
      </c>
      <c r="C12" s="32">
        <v>230025.101</v>
      </c>
      <c r="D12" s="32">
        <v>1645251.31426325</v>
      </c>
      <c r="E12" s="32">
        <v>1377484.78087863</v>
      </c>
      <c r="F12" s="32">
        <v>267766.53338461497</v>
      </c>
      <c r="G12" s="32">
        <v>1377484.78087863</v>
      </c>
      <c r="H12" s="32">
        <v>0.16275114389106099</v>
      </c>
    </row>
    <row r="13" spans="1:8" ht="14.25" x14ac:dyDescent="0.2">
      <c r="A13" s="32">
        <v>12</v>
      </c>
      <c r="B13" s="33">
        <v>24</v>
      </c>
      <c r="C13" s="32">
        <v>16376.208000000001</v>
      </c>
      <c r="D13" s="32">
        <v>686752.81255213695</v>
      </c>
      <c r="E13" s="32">
        <v>651332.13967948698</v>
      </c>
      <c r="F13" s="32">
        <v>35420.6728726496</v>
      </c>
      <c r="G13" s="32">
        <v>651332.13967948698</v>
      </c>
      <c r="H13" s="32">
        <v>5.1577033577799199E-2</v>
      </c>
    </row>
    <row r="14" spans="1:8" ht="14.25" x14ac:dyDescent="0.2">
      <c r="A14" s="32">
        <v>13</v>
      </c>
      <c r="B14" s="33">
        <v>25</v>
      </c>
      <c r="C14" s="32">
        <v>73046</v>
      </c>
      <c r="D14" s="32">
        <v>734076.97080000001</v>
      </c>
      <c r="E14" s="32">
        <v>668492.7415</v>
      </c>
      <c r="F14" s="32">
        <v>65584.229300000006</v>
      </c>
      <c r="G14" s="32">
        <v>668492.7415</v>
      </c>
      <c r="H14" s="32">
        <v>8.9342442153615101E-2</v>
      </c>
    </row>
    <row r="15" spans="1:8" ht="14.25" x14ac:dyDescent="0.2">
      <c r="A15" s="32">
        <v>14</v>
      </c>
      <c r="B15" s="33">
        <v>26</v>
      </c>
      <c r="C15" s="32">
        <v>55970</v>
      </c>
      <c r="D15" s="32">
        <v>315896.18039595301</v>
      </c>
      <c r="E15" s="32">
        <v>282424.688621965</v>
      </c>
      <c r="F15" s="32">
        <v>33471.491773988397</v>
      </c>
      <c r="G15" s="32">
        <v>282424.688621965</v>
      </c>
      <c r="H15" s="32">
        <v>0.105957253842178</v>
      </c>
    </row>
    <row r="16" spans="1:8" ht="14.25" x14ac:dyDescent="0.2">
      <c r="A16" s="32">
        <v>15</v>
      </c>
      <c r="B16" s="33">
        <v>27</v>
      </c>
      <c r="C16" s="32">
        <v>177148.258</v>
      </c>
      <c r="D16" s="32">
        <v>1169312.5077666701</v>
      </c>
      <c r="E16" s="32">
        <v>1026405.8772</v>
      </c>
      <c r="F16" s="32">
        <v>142906.63056666701</v>
      </c>
      <c r="G16" s="32">
        <v>1026405.8772</v>
      </c>
      <c r="H16" s="32">
        <v>0.122214232395078</v>
      </c>
    </row>
    <row r="17" spans="1:8" ht="14.25" x14ac:dyDescent="0.2">
      <c r="A17" s="32">
        <v>16</v>
      </c>
      <c r="B17" s="33">
        <v>29</v>
      </c>
      <c r="C17" s="32">
        <v>183264</v>
      </c>
      <c r="D17" s="32">
        <v>2287820.5624393201</v>
      </c>
      <c r="E17" s="32">
        <v>2180379.29606154</v>
      </c>
      <c r="F17" s="32">
        <v>107441.266377778</v>
      </c>
      <c r="G17" s="32">
        <v>2180379.29606154</v>
      </c>
      <c r="H17" s="32">
        <v>4.6962278485346703E-2</v>
      </c>
    </row>
    <row r="18" spans="1:8" ht="14.25" x14ac:dyDescent="0.2">
      <c r="A18" s="32">
        <v>17</v>
      </c>
      <c r="B18" s="33">
        <v>31</v>
      </c>
      <c r="C18" s="32">
        <v>33635.167000000001</v>
      </c>
      <c r="D18" s="32">
        <v>262875.61875408801</v>
      </c>
      <c r="E18" s="32">
        <v>210300.91236217899</v>
      </c>
      <c r="F18" s="32">
        <v>52574.706391909</v>
      </c>
      <c r="G18" s="32">
        <v>210300.91236217899</v>
      </c>
      <c r="H18" s="32">
        <v>0.199998412333138</v>
      </c>
    </row>
    <row r="19" spans="1:8" ht="14.25" x14ac:dyDescent="0.2">
      <c r="A19" s="32">
        <v>18</v>
      </c>
      <c r="B19" s="33">
        <v>32</v>
      </c>
      <c r="C19" s="32">
        <v>13722.951999999999</v>
      </c>
      <c r="D19" s="32">
        <v>224072.70945859599</v>
      </c>
      <c r="E19" s="32">
        <v>203229.784793478</v>
      </c>
      <c r="F19" s="32">
        <v>20842.9246651186</v>
      </c>
      <c r="G19" s="32">
        <v>203229.784793478</v>
      </c>
      <c r="H19" s="32">
        <v>9.3018577387131401E-2</v>
      </c>
    </row>
    <row r="20" spans="1:8" ht="14.25" x14ac:dyDescent="0.2">
      <c r="A20" s="32">
        <v>19</v>
      </c>
      <c r="B20" s="33">
        <v>33</v>
      </c>
      <c r="C20" s="32">
        <v>52367.485000000001</v>
      </c>
      <c r="D20" s="32">
        <v>568643.87395138002</v>
      </c>
      <c r="E20" s="32">
        <v>453653.07896627497</v>
      </c>
      <c r="F20" s="32">
        <v>114990.794985106</v>
      </c>
      <c r="G20" s="32">
        <v>453653.07896627497</v>
      </c>
      <c r="H20" s="32">
        <v>0.202219350726598</v>
      </c>
    </row>
    <row r="21" spans="1:8" ht="14.25" x14ac:dyDescent="0.2">
      <c r="A21" s="32">
        <v>20</v>
      </c>
      <c r="B21" s="33">
        <v>34</v>
      </c>
      <c r="C21" s="32">
        <v>50774.858999999997</v>
      </c>
      <c r="D21" s="32">
        <v>246201.33320335799</v>
      </c>
      <c r="E21" s="32">
        <v>166813.23287366601</v>
      </c>
      <c r="F21" s="32">
        <v>79388.100329692606</v>
      </c>
      <c r="G21" s="32">
        <v>166813.23287366601</v>
      </c>
      <c r="H21" s="32">
        <v>0.322451951404013</v>
      </c>
    </row>
    <row r="22" spans="1:8" ht="14.25" x14ac:dyDescent="0.2">
      <c r="A22" s="32">
        <v>21</v>
      </c>
      <c r="B22" s="33">
        <v>35</v>
      </c>
      <c r="C22" s="32">
        <v>34966.285000000003</v>
      </c>
      <c r="D22" s="32">
        <v>814880.22881769901</v>
      </c>
      <c r="E22" s="32">
        <v>783756.25270531001</v>
      </c>
      <c r="F22" s="32">
        <v>31123.976112389399</v>
      </c>
      <c r="G22" s="32">
        <v>783756.25270531001</v>
      </c>
      <c r="H22" s="32">
        <v>3.8194540757906001E-2</v>
      </c>
    </row>
    <row r="23" spans="1:8" ht="14.25" x14ac:dyDescent="0.2">
      <c r="A23" s="32">
        <v>22</v>
      </c>
      <c r="B23" s="33">
        <v>36</v>
      </c>
      <c r="C23" s="32">
        <v>136545.94099999999</v>
      </c>
      <c r="D23" s="32">
        <v>568590.74431769899</v>
      </c>
      <c r="E23" s="32">
        <v>480489.98789466103</v>
      </c>
      <c r="F23" s="32">
        <v>88100.756423037805</v>
      </c>
      <c r="G23" s="32">
        <v>480489.98789466103</v>
      </c>
      <c r="H23" s="32">
        <v>0.154945815251983</v>
      </c>
    </row>
    <row r="24" spans="1:8" ht="14.25" x14ac:dyDescent="0.2">
      <c r="A24" s="32">
        <v>23</v>
      </c>
      <c r="B24" s="33">
        <v>37</v>
      </c>
      <c r="C24" s="32">
        <v>124376.11</v>
      </c>
      <c r="D24" s="32">
        <v>1075732.8761221201</v>
      </c>
      <c r="E24" s="32">
        <v>911832.12746398605</v>
      </c>
      <c r="F24" s="32">
        <v>163900.74865813801</v>
      </c>
      <c r="G24" s="32">
        <v>911832.12746398605</v>
      </c>
      <c r="H24" s="32">
        <v>0.15236194067897099</v>
      </c>
    </row>
    <row r="25" spans="1:8" ht="14.25" x14ac:dyDescent="0.2">
      <c r="A25" s="32">
        <v>24</v>
      </c>
      <c r="B25" s="33">
        <v>38</v>
      </c>
      <c r="C25" s="32">
        <v>130238.25599999999</v>
      </c>
      <c r="D25" s="32">
        <v>620373.23900265503</v>
      </c>
      <c r="E25" s="32">
        <v>590096.999212389</v>
      </c>
      <c r="F25" s="32">
        <v>30276.239790265499</v>
      </c>
      <c r="G25" s="32">
        <v>590096.999212389</v>
      </c>
      <c r="H25" s="32">
        <v>4.8803265335782699E-2</v>
      </c>
    </row>
    <row r="26" spans="1:8" ht="14.25" x14ac:dyDescent="0.2">
      <c r="A26" s="32">
        <v>25</v>
      </c>
      <c r="B26" s="33">
        <v>39</v>
      </c>
      <c r="C26" s="32">
        <v>76487.171000000002</v>
      </c>
      <c r="D26" s="32">
        <v>117530.610704591</v>
      </c>
      <c r="E26" s="32">
        <v>84049.943099939293</v>
      </c>
      <c r="F26" s="32">
        <v>33480.667604651899</v>
      </c>
      <c r="G26" s="32">
        <v>84049.943099939293</v>
      </c>
      <c r="H26" s="32">
        <v>0.28486763919575198</v>
      </c>
    </row>
    <row r="27" spans="1:8" ht="14.25" x14ac:dyDescent="0.2">
      <c r="A27" s="32">
        <v>26</v>
      </c>
      <c r="B27" s="33">
        <v>42</v>
      </c>
      <c r="C27" s="32">
        <v>7274.2550000000001</v>
      </c>
      <c r="D27" s="32">
        <v>133626.2274</v>
      </c>
      <c r="E27" s="32">
        <v>112238.2549</v>
      </c>
      <c r="F27" s="32">
        <v>21387.9725</v>
      </c>
      <c r="G27" s="32">
        <v>112238.2549</v>
      </c>
      <c r="H27" s="32">
        <v>0.160058193037035</v>
      </c>
    </row>
    <row r="28" spans="1:8" ht="14.25" x14ac:dyDescent="0.2">
      <c r="A28" s="32">
        <v>27</v>
      </c>
      <c r="B28" s="33">
        <v>75</v>
      </c>
      <c r="C28" s="32">
        <v>335</v>
      </c>
      <c r="D28" s="32">
        <v>205200.85470085501</v>
      </c>
      <c r="E28" s="32">
        <v>193384.85470085501</v>
      </c>
      <c r="F28" s="32">
        <v>11816</v>
      </c>
      <c r="G28" s="32">
        <v>193384.85470085501</v>
      </c>
      <c r="H28" s="32">
        <v>5.7582606160318198E-2</v>
      </c>
    </row>
    <row r="29" spans="1:8" ht="14.25" x14ac:dyDescent="0.2">
      <c r="A29" s="32">
        <v>28</v>
      </c>
      <c r="B29" s="33">
        <v>76</v>
      </c>
      <c r="C29" s="32">
        <v>2439</v>
      </c>
      <c r="D29" s="32">
        <v>409243.120364103</v>
      </c>
      <c r="E29" s="32">
        <v>389336.56548119697</v>
      </c>
      <c r="F29" s="32">
        <v>19906.554882905999</v>
      </c>
      <c r="G29" s="32">
        <v>389336.56548119697</v>
      </c>
      <c r="H29" s="32">
        <v>4.8642369027963601E-2</v>
      </c>
    </row>
    <row r="30" spans="1:8" ht="14.25" x14ac:dyDescent="0.2">
      <c r="A30" s="32">
        <v>29</v>
      </c>
      <c r="B30" s="33">
        <v>99</v>
      </c>
      <c r="C30" s="32">
        <v>27</v>
      </c>
      <c r="D30" s="32">
        <v>21773.352999016701</v>
      </c>
      <c r="E30" s="32">
        <v>18135.568262612502</v>
      </c>
      <c r="F30" s="32">
        <v>3637.78473640421</v>
      </c>
      <c r="G30" s="32">
        <v>18135.568262612502</v>
      </c>
      <c r="H30" s="32">
        <v>0.16707508193930801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2014-08-07T00:32:23Z</dcterms:modified>
</cp:coreProperties>
</file>