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<sst xmlns="http://schemas.openxmlformats.org/spreadsheetml/2006/main" count="116" uniqueCount="73">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</sst>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" sqref="M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17071532.665100001</v>
      </c>
      <c r="F3" s="25">
        <f>RA!I7</f>
        <v>1753381.0512999999</v>
      </c>
      <c r="G3" s="16">
        <f>E3-F3</f>
        <v>15318151.6138</v>
      </c>
      <c r="H3" s="27">
        <f>RA!J7</f>
        <v>10.270788720010501</v>
      </c>
      <c r="I3" s="20">
        <f>SUM(I4:I40)</f>
        <v>17071537.057448249</v>
      </c>
      <c r="J3" s="21">
        <f>SUM(J4:J40)</f>
        <v>15318151.598562147</v>
      </c>
      <c r="K3" s="22">
        <f>E3-I3</f>
        <v>-4.3923482485115528</v>
      </c>
      <c r="L3" s="22">
        <f>G3-J3</f>
        <v>1.5237852931022644E-2</v>
      </c>
    </row>
    <row r="4" spans="1:13" x14ac:dyDescent="0.15">
      <c r="A4" s="41">
        <f>RA!A8</f>
        <v>41859</v>
      </c>
      <c r="B4" s="12">
        <v>12</v>
      </c>
      <c r="C4" s="38" t="s">
        <v>6</v>
      </c>
      <c r="D4" s="38"/>
      <c r="E4" s="15">
        <f>VLOOKUP(C4,RA!B8:D39,3,0)</f>
        <v>570236.81709999999</v>
      </c>
      <c r="F4" s="25">
        <f>VLOOKUP(C4,RA!B8:I43,8,0)</f>
        <v>128456.8379</v>
      </c>
      <c r="G4" s="16">
        <f t="shared" ref="G4:G40" si="0">E4-F4</f>
        <v>441779.9792</v>
      </c>
      <c r="H4" s="27">
        <f>RA!J8</f>
        <v>22.526928119668099</v>
      </c>
      <c r="I4" s="20">
        <f>VLOOKUP(B4,RMS!B:D,3,FALSE)</f>
        <v>570237.33381453005</v>
      </c>
      <c r="J4" s="21">
        <f>VLOOKUP(B4,RMS!B:E,4,FALSE)</f>
        <v>441779.98732991499</v>
      </c>
      <c r="K4" s="22">
        <f t="shared" ref="K4:K40" si="1">E4-I4</f>
        <v>-0.51671453006565571</v>
      </c>
      <c r="L4" s="22">
        <f t="shared" ref="L4:L40" si="2">G4-J4</f>
        <v>-8.129914989694953E-3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108724.9556</v>
      </c>
      <c r="F5" s="25">
        <f>VLOOKUP(C5,RA!B9:I44,8,0)</f>
        <v>23059.818299999999</v>
      </c>
      <c r="G5" s="16">
        <f t="shared" si="0"/>
        <v>85665.137300000002</v>
      </c>
      <c r="H5" s="27">
        <f>RA!J9</f>
        <v>21.209314984535201</v>
      </c>
      <c r="I5" s="20">
        <f>VLOOKUP(B5,RMS!B:D,3,FALSE)</f>
        <v>108724.984604364</v>
      </c>
      <c r="J5" s="21">
        <f>VLOOKUP(B5,RMS!B:E,4,FALSE)</f>
        <v>85665.139141721505</v>
      </c>
      <c r="K5" s="22">
        <f t="shared" si="1"/>
        <v>-2.9004363997955807E-2</v>
      </c>
      <c r="L5" s="22">
        <f t="shared" si="2"/>
        <v>-1.841721503296867E-3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162970.48329999999</v>
      </c>
      <c r="F6" s="25">
        <f>VLOOKUP(C6,RA!B10:I45,8,0)</f>
        <v>45121.238599999997</v>
      </c>
      <c r="G6" s="16">
        <f t="shared" si="0"/>
        <v>117849.2447</v>
      </c>
      <c r="H6" s="27">
        <f>RA!J10</f>
        <v>27.6867551021124</v>
      </c>
      <c r="I6" s="20">
        <f>VLOOKUP(B6,RMS!B:D,3,FALSE)</f>
        <v>162972.76093333299</v>
      </c>
      <c r="J6" s="21">
        <f>VLOOKUP(B6,RMS!B:E,4,FALSE)</f>
        <v>117849.245632479</v>
      </c>
      <c r="K6" s="22">
        <f t="shared" si="1"/>
        <v>-2.2776333329966292</v>
      </c>
      <c r="L6" s="22">
        <f t="shared" si="2"/>
        <v>-9.324790007667616E-4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45513.078800000003</v>
      </c>
      <c r="F7" s="25">
        <f>VLOOKUP(C7,RA!B11:I46,8,0)</f>
        <v>10261.747300000001</v>
      </c>
      <c r="G7" s="16">
        <f t="shared" si="0"/>
        <v>35251.3315</v>
      </c>
      <c r="H7" s="27">
        <f>RA!J11</f>
        <v>22.5468097754793</v>
      </c>
      <c r="I7" s="20">
        <f>VLOOKUP(B7,RMS!B:D,3,FALSE)</f>
        <v>45513.106828205098</v>
      </c>
      <c r="J7" s="21">
        <f>VLOOKUP(B7,RMS!B:E,4,FALSE)</f>
        <v>35251.331383760698</v>
      </c>
      <c r="K7" s="22">
        <f t="shared" si="1"/>
        <v>-2.8028205095324665E-2</v>
      </c>
      <c r="L7" s="22">
        <f t="shared" si="2"/>
        <v>1.1623930186033249E-4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106806.9569</v>
      </c>
      <c r="F8" s="25">
        <f>VLOOKUP(C8,RA!B12:I47,8,0)</f>
        <v>14452.8243</v>
      </c>
      <c r="G8" s="16">
        <f t="shared" si="0"/>
        <v>92354.132600000012</v>
      </c>
      <c r="H8" s="27">
        <f>RA!J12</f>
        <v>13.531725572456599</v>
      </c>
      <c r="I8" s="20">
        <f>VLOOKUP(B8,RMS!B:D,3,FALSE)</f>
        <v>106806.959007692</v>
      </c>
      <c r="J8" s="21">
        <f>VLOOKUP(B8,RMS!B:E,4,FALSE)</f>
        <v>92354.133964102599</v>
      </c>
      <c r="K8" s="22">
        <f t="shared" si="1"/>
        <v>-2.1076919947518036E-3</v>
      </c>
      <c r="L8" s="22">
        <f t="shared" si="2"/>
        <v>-1.3641025871038437E-3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248300.83040000001</v>
      </c>
      <c r="F9" s="25">
        <f>VLOOKUP(C9,RA!B13:I48,8,0)</f>
        <v>59413.689400000003</v>
      </c>
      <c r="G9" s="16">
        <f t="shared" si="0"/>
        <v>188887.141</v>
      </c>
      <c r="H9" s="27">
        <f>RA!J13</f>
        <v>23.928107410791799</v>
      </c>
      <c r="I9" s="20">
        <f>VLOOKUP(B9,RMS!B:D,3,FALSE)</f>
        <v>248300.983064103</v>
      </c>
      <c r="J9" s="21">
        <f>VLOOKUP(B9,RMS!B:E,4,FALSE)</f>
        <v>188887.140412821</v>
      </c>
      <c r="K9" s="22">
        <f t="shared" si="1"/>
        <v>-0.15266410299227573</v>
      </c>
      <c r="L9" s="22">
        <f t="shared" si="2"/>
        <v>5.8717900537885725E-4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163429.3786</v>
      </c>
      <c r="F10" s="25">
        <f>VLOOKUP(C10,RA!B14:I49,8,0)</f>
        <v>-9274.9896000000008</v>
      </c>
      <c r="G10" s="16">
        <f t="shared" si="0"/>
        <v>172704.3682</v>
      </c>
      <c r="H10" s="27">
        <f>RA!J14</f>
        <v>-5.6752278442549304</v>
      </c>
      <c r="I10" s="20">
        <f>VLOOKUP(B10,RMS!B:D,3,FALSE)</f>
        <v>163429.422346154</v>
      </c>
      <c r="J10" s="21">
        <f>VLOOKUP(B10,RMS!B:E,4,FALSE)</f>
        <v>172704.36440256401</v>
      </c>
      <c r="K10" s="22">
        <f t="shared" si="1"/>
        <v>-4.3746153998654336E-2</v>
      </c>
      <c r="L10" s="22">
        <f t="shared" si="2"/>
        <v>3.7974359875079244E-3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85145.434399999998</v>
      </c>
      <c r="F11" s="25">
        <f>VLOOKUP(C11,RA!B15:I50,8,0)</f>
        <v>10895.8002</v>
      </c>
      <c r="G11" s="16">
        <f t="shared" si="0"/>
        <v>74249.6342</v>
      </c>
      <c r="H11" s="27">
        <f>RA!J15</f>
        <v>12.796693418478799</v>
      </c>
      <c r="I11" s="20">
        <f>VLOOKUP(B11,RMS!B:D,3,FALSE)</f>
        <v>85145.494784615395</v>
      </c>
      <c r="J11" s="21">
        <f>VLOOKUP(B11,RMS!B:E,4,FALSE)</f>
        <v>74249.6355068376</v>
      </c>
      <c r="K11" s="22">
        <f t="shared" si="1"/>
        <v>-6.0384615397197194E-2</v>
      </c>
      <c r="L11" s="22">
        <f t="shared" si="2"/>
        <v>-1.3068375992588699E-3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914370.84900000005</v>
      </c>
      <c r="F12" s="25">
        <f>VLOOKUP(C12,RA!B16:I51,8,0)</f>
        <v>13770.311600000001</v>
      </c>
      <c r="G12" s="16">
        <f t="shared" si="0"/>
        <v>900600.53740000003</v>
      </c>
      <c r="H12" s="27">
        <f>RA!J16</f>
        <v>1.5059875995674901</v>
      </c>
      <c r="I12" s="20">
        <f>VLOOKUP(B12,RMS!B:D,3,FALSE)</f>
        <v>914370.70409999997</v>
      </c>
      <c r="J12" s="21">
        <f>VLOOKUP(B12,RMS!B:E,4,FALSE)</f>
        <v>900600.53740000003</v>
      </c>
      <c r="K12" s="22">
        <f t="shared" si="1"/>
        <v>0.14490000007208437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570970.1287</v>
      </c>
      <c r="F13" s="25">
        <f>VLOOKUP(C13,RA!B17:I52,8,0)</f>
        <v>49406.620600000002</v>
      </c>
      <c r="G13" s="16">
        <f t="shared" si="0"/>
        <v>521563.50809999998</v>
      </c>
      <c r="H13" s="27">
        <f>RA!J17</f>
        <v>8.6531007694728803</v>
      </c>
      <c r="I13" s="20">
        <f>VLOOKUP(B13,RMS!B:D,3,FALSE)</f>
        <v>570970.21095299104</v>
      </c>
      <c r="J13" s="21">
        <f>VLOOKUP(B13,RMS!B:E,4,FALSE)</f>
        <v>521563.508246154</v>
      </c>
      <c r="K13" s="22">
        <f t="shared" si="1"/>
        <v>-8.2252991036511958E-2</v>
      </c>
      <c r="L13" s="22">
        <f t="shared" si="2"/>
        <v>-1.4615402324125171E-4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2009465.9293</v>
      </c>
      <c r="F14" s="25">
        <f>VLOOKUP(C14,RA!B18:I53,8,0)</f>
        <v>304790.41039999999</v>
      </c>
      <c r="G14" s="16">
        <f t="shared" si="0"/>
        <v>1704675.5189</v>
      </c>
      <c r="H14" s="27">
        <f>RA!J18</f>
        <v>15.1677321797725</v>
      </c>
      <c r="I14" s="20">
        <f>VLOOKUP(B14,RMS!B:D,3,FALSE)</f>
        <v>2009466.4106658101</v>
      </c>
      <c r="J14" s="21">
        <f>VLOOKUP(B14,RMS!B:E,4,FALSE)</f>
        <v>1704675.48730427</v>
      </c>
      <c r="K14" s="22">
        <f t="shared" si="1"/>
        <v>-0.48136581014841795</v>
      </c>
      <c r="L14" s="22">
        <f t="shared" si="2"/>
        <v>3.1595729989930987E-2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463608.9204</v>
      </c>
      <c r="F15" s="25">
        <f>VLOOKUP(C15,RA!B19:I54,8,0)</f>
        <v>40387.459900000002</v>
      </c>
      <c r="G15" s="16">
        <f t="shared" si="0"/>
        <v>423221.46049999999</v>
      </c>
      <c r="H15" s="27">
        <f>RA!J19</f>
        <v>8.7115364098589492</v>
      </c>
      <c r="I15" s="20">
        <f>VLOOKUP(B15,RMS!B:D,3,FALSE)</f>
        <v>463608.93795213703</v>
      </c>
      <c r="J15" s="21">
        <f>VLOOKUP(B15,RMS!B:E,4,FALSE)</f>
        <v>423221.46079914499</v>
      </c>
      <c r="K15" s="22">
        <f t="shared" si="1"/>
        <v>-1.7552137025631964E-2</v>
      </c>
      <c r="L15" s="22">
        <f t="shared" si="2"/>
        <v>-2.9914500191807747E-4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943149.47250000003</v>
      </c>
      <c r="F16" s="25">
        <f>VLOOKUP(C16,RA!B20:I55,8,0)</f>
        <v>72686.977400000003</v>
      </c>
      <c r="G16" s="16">
        <f t="shared" si="0"/>
        <v>870462.49510000006</v>
      </c>
      <c r="H16" s="27">
        <f>RA!J20</f>
        <v>7.7068353977158202</v>
      </c>
      <c r="I16" s="20">
        <f>VLOOKUP(B16,RMS!B:D,3,FALSE)</f>
        <v>943149.37520000001</v>
      </c>
      <c r="J16" s="21">
        <f>VLOOKUP(B16,RMS!B:E,4,FALSE)</f>
        <v>870462.49509999994</v>
      </c>
      <c r="K16" s="22">
        <f t="shared" si="1"/>
        <v>9.73000000230968E-2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385729.44760000001</v>
      </c>
      <c r="F17" s="25">
        <f>VLOOKUP(C17,RA!B21:I56,8,0)</f>
        <v>32257.351999999999</v>
      </c>
      <c r="G17" s="16">
        <f t="shared" si="0"/>
        <v>353472.0956</v>
      </c>
      <c r="H17" s="27">
        <f>RA!J21</f>
        <v>8.3626884596715403</v>
      </c>
      <c r="I17" s="20">
        <f>VLOOKUP(B17,RMS!B:D,3,FALSE)</f>
        <v>385729.27062939998</v>
      </c>
      <c r="J17" s="21">
        <f>VLOOKUP(B17,RMS!B:E,4,FALSE)</f>
        <v>353472.09549704997</v>
      </c>
      <c r="K17" s="22">
        <f t="shared" si="1"/>
        <v>0.17697060003411025</v>
      </c>
      <c r="L17" s="22">
        <f t="shared" si="2"/>
        <v>1.0295002721250057E-4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1255030.4521000001</v>
      </c>
      <c r="F18" s="25">
        <f>VLOOKUP(C18,RA!B22:I57,8,0)</f>
        <v>144170.53589999999</v>
      </c>
      <c r="G18" s="16">
        <f t="shared" si="0"/>
        <v>1110859.9162000001</v>
      </c>
      <c r="H18" s="27">
        <f>RA!J22</f>
        <v>11.4874133658482</v>
      </c>
      <c r="I18" s="20">
        <f>VLOOKUP(B18,RMS!B:D,3,FALSE)</f>
        <v>1255030.6985333301</v>
      </c>
      <c r="J18" s="21">
        <f>VLOOKUP(B18,RMS!B:E,4,FALSE)</f>
        <v>1110859.9135</v>
      </c>
      <c r="K18" s="22">
        <f t="shared" si="1"/>
        <v>-0.24643333000130951</v>
      </c>
      <c r="L18" s="22">
        <f t="shared" si="2"/>
        <v>2.7000000700354576E-3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2609277.5606</v>
      </c>
      <c r="F19" s="25">
        <f>VLOOKUP(C19,RA!B23:I58,8,0)</f>
        <v>129092.9939</v>
      </c>
      <c r="G19" s="16">
        <f t="shared" si="0"/>
        <v>2480184.5666999999</v>
      </c>
      <c r="H19" s="27">
        <f>RA!J23</f>
        <v>4.9474611612539698</v>
      </c>
      <c r="I19" s="20">
        <f>VLOOKUP(B19,RMS!B:D,3,FALSE)</f>
        <v>2609278.5689777802</v>
      </c>
      <c r="J19" s="21">
        <f>VLOOKUP(B19,RMS!B:E,4,FALSE)</f>
        <v>2480184.60350085</v>
      </c>
      <c r="K19" s="22">
        <f t="shared" si="1"/>
        <v>-1.0083777802065015</v>
      </c>
      <c r="L19" s="22">
        <f t="shared" si="2"/>
        <v>-3.6800850182771683E-2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328342.1274</v>
      </c>
      <c r="F20" s="25">
        <f>VLOOKUP(C20,RA!B24:I59,8,0)</f>
        <v>58139.269099999998</v>
      </c>
      <c r="G20" s="16">
        <f t="shared" si="0"/>
        <v>270202.85830000002</v>
      </c>
      <c r="H20" s="27">
        <f>RA!J24</f>
        <v>17.7069173427059</v>
      </c>
      <c r="I20" s="20">
        <f>VLOOKUP(B20,RMS!B:D,3,FALSE)</f>
        <v>328342.130512934</v>
      </c>
      <c r="J20" s="21">
        <f>VLOOKUP(B20,RMS!B:E,4,FALSE)</f>
        <v>270202.84260642098</v>
      </c>
      <c r="K20" s="22">
        <f t="shared" si="1"/>
        <v>-3.1129340059123933E-3</v>
      </c>
      <c r="L20" s="22">
        <f t="shared" si="2"/>
        <v>1.5693579043727368E-2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265499.45510000002</v>
      </c>
      <c r="F21" s="25">
        <f>VLOOKUP(C21,RA!B25:I60,8,0)</f>
        <v>19974.886299999998</v>
      </c>
      <c r="G21" s="16">
        <f t="shared" si="0"/>
        <v>245524.56880000001</v>
      </c>
      <c r="H21" s="27">
        <f>RA!J25</f>
        <v>7.5235131056960096</v>
      </c>
      <c r="I21" s="20">
        <f>VLOOKUP(B21,RMS!B:D,3,FALSE)</f>
        <v>265499.45991760801</v>
      </c>
      <c r="J21" s="21">
        <f>VLOOKUP(B21,RMS!B:E,4,FALSE)</f>
        <v>245524.569644954</v>
      </c>
      <c r="K21" s="22">
        <f t="shared" si="1"/>
        <v>-4.8176079872064292E-3</v>
      </c>
      <c r="L21" s="22">
        <f t="shared" si="2"/>
        <v>-8.4495398914441466E-4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517115.09909999999</v>
      </c>
      <c r="F22" s="25">
        <f>VLOOKUP(C22,RA!B26:I61,8,0)</f>
        <v>122515.5698</v>
      </c>
      <c r="G22" s="16">
        <f t="shared" si="0"/>
        <v>394599.52929999999</v>
      </c>
      <c r="H22" s="27">
        <f>RA!J26</f>
        <v>23.692127731955502</v>
      </c>
      <c r="I22" s="20">
        <f>VLOOKUP(B22,RMS!B:D,3,FALSE)</f>
        <v>517115.11482190498</v>
      </c>
      <c r="J22" s="21">
        <f>VLOOKUP(B22,RMS!B:E,4,FALSE)</f>
        <v>394599.51878450101</v>
      </c>
      <c r="K22" s="22">
        <f t="shared" si="1"/>
        <v>-1.5721904987003654E-2</v>
      </c>
      <c r="L22" s="22">
        <f t="shared" si="2"/>
        <v>1.051549898693338E-2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318418.36959999998</v>
      </c>
      <c r="F23" s="25">
        <f>VLOOKUP(C23,RA!B27:I62,8,0)</f>
        <v>99982.034199999995</v>
      </c>
      <c r="G23" s="16">
        <f t="shared" si="0"/>
        <v>218436.33539999998</v>
      </c>
      <c r="H23" s="27">
        <f>RA!J27</f>
        <v>31.3995811000472</v>
      </c>
      <c r="I23" s="20">
        <f>VLOOKUP(B23,RMS!B:D,3,FALSE)</f>
        <v>318418.28652751702</v>
      </c>
      <c r="J23" s="21">
        <f>VLOOKUP(B23,RMS!B:E,4,FALSE)</f>
        <v>218436.34312857801</v>
      </c>
      <c r="K23" s="22">
        <f t="shared" si="1"/>
        <v>8.307248295750469E-2</v>
      </c>
      <c r="L23" s="22">
        <f t="shared" si="2"/>
        <v>-7.7285780280362815E-3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946855.02159999998</v>
      </c>
      <c r="F24" s="25">
        <f>VLOOKUP(C24,RA!B28:I63,8,0)</f>
        <v>36993.691800000001</v>
      </c>
      <c r="G24" s="16">
        <f t="shared" si="0"/>
        <v>909861.32979999995</v>
      </c>
      <c r="H24" s="27">
        <f>RA!J28</f>
        <v>3.9070069816483501</v>
      </c>
      <c r="I24" s="20">
        <f>VLOOKUP(B24,RMS!B:D,3,FALSE)</f>
        <v>946855.02180796501</v>
      </c>
      <c r="J24" s="21">
        <f>VLOOKUP(B24,RMS!B:E,4,FALSE)</f>
        <v>909861.327812389</v>
      </c>
      <c r="K24" s="22">
        <f t="shared" si="1"/>
        <v>-2.0796502940356731E-4</v>
      </c>
      <c r="L24" s="22">
        <f t="shared" si="2"/>
        <v>1.9876109436154366E-3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628470.00060000003</v>
      </c>
      <c r="F25" s="25">
        <f>VLOOKUP(C25,RA!B29:I64,8,0)</f>
        <v>98693.888200000001</v>
      </c>
      <c r="G25" s="16">
        <f t="shared" si="0"/>
        <v>529776.11239999998</v>
      </c>
      <c r="H25" s="27">
        <f>RA!J29</f>
        <v>15.703834408289501</v>
      </c>
      <c r="I25" s="20">
        <f>VLOOKUP(B25,RMS!B:D,3,FALSE)</f>
        <v>628469.99811415898</v>
      </c>
      <c r="J25" s="21">
        <f>VLOOKUP(B25,RMS!B:E,4,FALSE)</f>
        <v>529776.09494377195</v>
      </c>
      <c r="K25" s="22">
        <f t="shared" si="1"/>
        <v>2.4858410470187664E-3</v>
      </c>
      <c r="L25" s="22">
        <f t="shared" si="2"/>
        <v>1.74562280299142E-2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1308437.6507000001</v>
      </c>
      <c r="F26" s="25">
        <f>VLOOKUP(C26,RA!B30:I65,8,0)</f>
        <v>161557.88039999999</v>
      </c>
      <c r="G26" s="16">
        <f t="shared" si="0"/>
        <v>1146879.7703000002</v>
      </c>
      <c r="H26" s="27">
        <f>RA!J30</f>
        <v>12.3473885296383</v>
      </c>
      <c r="I26" s="20">
        <f>VLOOKUP(B26,RMS!B:D,3,FALSE)</f>
        <v>1308437.6534814199</v>
      </c>
      <c r="J26" s="21">
        <f>VLOOKUP(B26,RMS!B:E,4,FALSE)</f>
        <v>1146879.7761345101</v>
      </c>
      <c r="K26" s="22">
        <f t="shared" si="1"/>
        <v>-2.7814197819679976E-3</v>
      </c>
      <c r="L26" s="22">
        <f t="shared" si="2"/>
        <v>-5.834509851410985E-3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1156965.3285000001</v>
      </c>
      <c r="F27" s="25">
        <f>VLOOKUP(C27,RA!B31:I66,8,0)</f>
        <v>-15724.5967</v>
      </c>
      <c r="G27" s="16">
        <f t="shared" si="0"/>
        <v>1172689.9252000002</v>
      </c>
      <c r="H27" s="27">
        <f>RA!J31</f>
        <v>-1.359124280793</v>
      </c>
      <c r="I27" s="20">
        <f>VLOOKUP(B27,RMS!B:D,3,FALSE)</f>
        <v>1156965.2799053099</v>
      </c>
      <c r="J27" s="21">
        <f>VLOOKUP(B27,RMS!B:E,4,FALSE)</f>
        <v>1172689.95022478</v>
      </c>
      <c r="K27" s="22">
        <f t="shared" si="1"/>
        <v>4.8594690160825849E-2</v>
      </c>
      <c r="L27" s="22">
        <f t="shared" si="2"/>
        <v>-2.502477983944118E-2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144407.15669999999</v>
      </c>
      <c r="F28" s="25">
        <f>VLOOKUP(C28,RA!B32:I67,8,0)</f>
        <v>38652.017599999999</v>
      </c>
      <c r="G28" s="16">
        <f t="shared" si="0"/>
        <v>105755.1391</v>
      </c>
      <c r="H28" s="27">
        <f>RA!J32</f>
        <v>26.7659986411186</v>
      </c>
      <c r="I28" s="20">
        <f>VLOOKUP(B28,RMS!B:D,3,FALSE)</f>
        <v>144407.13468646799</v>
      </c>
      <c r="J28" s="21">
        <f>VLOOKUP(B28,RMS!B:E,4,FALSE)</f>
        <v>105755.12499306101</v>
      </c>
      <c r="K28" s="22">
        <f t="shared" si="1"/>
        <v>2.2013531997799873E-2</v>
      </c>
      <c r="L28" s="22">
        <f t="shared" si="2"/>
        <v>1.4106938993791118E-2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2.4336000000000002</v>
      </c>
      <c r="F29" s="25">
        <f>VLOOKUP(C29,RA!B33:I68,8,0)</f>
        <v>0.22120000000000001</v>
      </c>
      <c r="G29" s="16">
        <f t="shared" si="0"/>
        <v>2.2124000000000001</v>
      </c>
      <c r="H29" s="27">
        <f>RA!J33</f>
        <v>9.0894148586456307</v>
      </c>
      <c r="I29" s="20">
        <f>VLOOKUP(B29,RMS!B:D,3,FALSE)</f>
        <v>2.4336000000000002</v>
      </c>
      <c r="J29" s="21">
        <f>VLOOKUP(B29,RMS!B:E,4,FALSE)</f>
        <v>2.2124000000000001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193226.9644</v>
      </c>
      <c r="F31" s="25">
        <f>VLOOKUP(C31,RA!B35:I70,8,0)</f>
        <v>20336.953399999999</v>
      </c>
      <c r="G31" s="16">
        <f t="shared" si="0"/>
        <v>172890.011</v>
      </c>
      <c r="H31" s="27">
        <f>RA!J35</f>
        <v>10.524904463075</v>
      </c>
      <c r="I31" s="20">
        <f>VLOOKUP(B31,RMS!B:D,3,FALSE)</f>
        <v>193226.96419999999</v>
      </c>
      <c r="J31" s="21">
        <f>VLOOKUP(B31,RMS!B:E,4,FALSE)</f>
        <v>172890.00570000001</v>
      </c>
      <c r="K31" s="22">
        <f t="shared" si="1"/>
        <v>2.0000000949949026E-4</v>
      </c>
      <c r="L31" s="22">
        <f t="shared" si="2"/>
        <v>5.2999999898020178E-3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211714.53039999999</v>
      </c>
      <c r="F35" s="25">
        <f>VLOOKUP(C35,RA!B8:I74,8,0)</f>
        <v>12247.5407</v>
      </c>
      <c r="G35" s="16">
        <f t="shared" si="0"/>
        <v>199466.98969999998</v>
      </c>
      <c r="H35" s="27">
        <f>RA!J39</f>
        <v>5.7849315665109398</v>
      </c>
      <c r="I35" s="20">
        <f>VLOOKUP(B35,RMS!B:D,3,FALSE)</f>
        <v>211714.52991452999</v>
      </c>
      <c r="J35" s="21">
        <f>VLOOKUP(B35,RMS!B:E,4,FALSE)</f>
        <v>199466.991452991</v>
      </c>
      <c r="K35" s="22">
        <f t="shared" si="1"/>
        <v>4.8546999460086226E-4</v>
      </c>
      <c r="L35" s="22">
        <f t="shared" si="2"/>
        <v>-1.7529910255689174E-3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322483.85550000001</v>
      </c>
      <c r="F36" s="25">
        <f>VLOOKUP(C36,RA!B8:I75,8,0)</f>
        <v>18770.304499999998</v>
      </c>
      <c r="G36" s="16">
        <f t="shared" si="0"/>
        <v>303713.55099999998</v>
      </c>
      <c r="H36" s="27">
        <f>RA!J40</f>
        <v>5.82054083634584</v>
      </c>
      <c r="I36" s="20">
        <f>VLOOKUP(B36,RMS!B:D,3,FALSE)</f>
        <v>322483.85093589697</v>
      </c>
      <c r="J36" s="21">
        <f>VLOOKUP(B36,RMS!B:E,4,FALSE)</f>
        <v>303713.54778803402</v>
      </c>
      <c r="K36" s="22">
        <f t="shared" si="1"/>
        <v>4.5641030301339924E-3</v>
      </c>
      <c r="L36" s="22">
        <f t="shared" si="2"/>
        <v>3.2119659590534866E-3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86863.976599999995</v>
      </c>
      <c r="F40" s="25">
        <f>VLOOKUP(C40,RA!B8:I78,8,0)</f>
        <v>12291.762699999999</v>
      </c>
      <c r="G40" s="16">
        <f t="shared" si="0"/>
        <v>74572.213900000002</v>
      </c>
      <c r="H40" s="27">
        <f>RA!J43</f>
        <v>0</v>
      </c>
      <c r="I40" s="20">
        <f>VLOOKUP(B40,RMS!B:D,3,FALSE)</f>
        <v>86863.976628091696</v>
      </c>
      <c r="J40" s="21">
        <f>VLOOKUP(B40,RMS!B:E,4,FALSE)</f>
        <v>74572.213826488194</v>
      </c>
      <c r="K40" s="22">
        <f t="shared" si="1"/>
        <v>-2.8091701096855104E-5</v>
      </c>
      <c r="L40" s="22">
        <f t="shared" si="2"/>
        <v>7.3511808295734227E-5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17071532.665100001</v>
      </c>
      <c r="E7" s="65">
        <v>20506544</v>
      </c>
      <c r="F7" s="66">
        <v>83.249194330843906</v>
      </c>
      <c r="G7" s="65">
        <v>14573000.1744</v>
      </c>
      <c r="H7" s="66">
        <v>17.144942433261701</v>
      </c>
      <c r="I7" s="65">
        <v>1753381.0512999999</v>
      </c>
      <c r="J7" s="66">
        <v>10.270788720010501</v>
      </c>
      <c r="K7" s="65">
        <v>1683238.6995999999</v>
      </c>
      <c r="L7" s="66">
        <v>11.550392365718199</v>
      </c>
      <c r="M7" s="66">
        <v>4.1671066448666999E-2</v>
      </c>
      <c r="N7" s="65">
        <v>134554487.4034</v>
      </c>
      <c r="O7" s="65">
        <v>4352133565.5665998</v>
      </c>
      <c r="P7" s="65">
        <v>1023540</v>
      </c>
      <c r="Q7" s="65">
        <v>988674</v>
      </c>
      <c r="R7" s="66">
        <v>3.5265416102780098</v>
      </c>
      <c r="S7" s="65">
        <v>16.678911097856499</v>
      </c>
      <c r="T7" s="65">
        <v>16.795747065969199</v>
      </c>
      <c r="U7" s="67">
        <v>-0.70050117437056203</v>
      </c>
      <c r="V7" s="55"/>
      <c r="W7" s="55"/>
    </row>
    <row r="8" spans="1:23" ht="14.25" thickBot="1" x14ac:dyDescent="0.2">
      <c r="A8" s="52">
        <v>41859</v>
      </c>
      <c r="B8" s="42" t="s">
        <v>6</v>
      </c>
      <c r="C8" s="43"/>
      <c r="D8" s="68">
        <v>570236.81709999999</v>
      </c>
      <c r="E8" s="68">
        <v>562173</v>
      </c>
      <c r="F8" s="69">
        <v>101.434401349762</v>
      </c>
      <c r="G8" s="68">
        <v>431657.48560000001</v>
      </c>
      <c r="H8" s="69">
        <v>32.1040028548042</v>
      </c>
      <c r="I8" s="68">
        <v>128456.8379</v>
      </c>
      <c r="J8" s="69">
        <v>22.526928119668099</v>
      </c>
      <c r="K8" s="68">
        <v>108103.89169999999</v>
      </c>
      <c r="L8" s="69">
        <v>25.043905250417801</v>
      </c>
      <c r="M8" s="69">
        <v>0.188272095295899</v>
      </c>
      <c r="N8" s="68">
        <v>4524776.4380999999</v>
      </c>
      <c r="O8" s="68">
        <v>165163455.86590001</v>
      </c>
      <c r="P8" s="68">
        <v>23691</v>
      </c>
      <c r="Q8" s="68">
        <v>23592</v>
      </c>
      <c r="R8" s="69">
        <v>0.41963377416072101</v>
      </c>
      <c r="S8" s="68">
        <v>24.069765611413601</v>
      </c>
      <c r="T8" s="68">
        <v>23.2435745676501</v>
      </c>
      <c r="U8" s="70">
        <v>3.4324847906778202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108724.9556</v>
      </c>
      <c r="E9" s="68">
        <v>133504</v>
      </c>
      <c r="F9" s="69">
        <v>81.4394741730585</v>
      </c>
      <c r="G9" s="68">
        <v>105242.4639</v>
      </c>
      <c r="H9" s="69">
        <v>3.3090176445403499</v>
      </c>
      <c r="I9" s="68">
        <v>23059.818299999999</v>
      </c>
      <c r="J9" s="69">
        <v>21.209314984535201</v>
      </c>
      <c r="K9" s="68">
        <v>20941.187600000001</v>
      </c>
      <c r="L9" s="69">
        <v>19.898040034389599</v>
      </c>
      <c r="M9" s="69">
        <v>0.10117051336668199</v>
      </c>
      <c r="N9" s="68">
        <v>827963.51100000006</v>
      </c>
      <c r="O9" s="68">
        <v>27975867.624499999</v>
      </c>
      <c r="P9" s="68">
        <v>6225</v>
      </c>
      <c r="Q9" s="68">
        <v>6014</v>
      </c>
      <c r="R9" s="69">
        <v>3.5084802128367198</v>
      </c>
      <c r="S9" s="68">
        <v>17.465856321285099</v>
      </c>
      <c r="T9" s="68">
        <v>17.082088277352799</v>
      </c>
      <c r="U9" s="70">
        <v>2.1972472283801601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162970.48329999999</v>
      </c>
      <c r="E10" s="68">
        <v>200662</v>
      </c>
      <c r="F10" s="69">
        <v>81.216415315306406</v>
      </c>
      <c r="G10" s="68">
        <v>133549.48130000001</v>
      </c>
      <c r="H10" s="69">
        <v>22.0300383899732</v>
      </c>
      <c r="I10" s="68">
        <v>45121.238599999997</v>
      </c>
      <c r="J10" s="69">
        <v>27.6867551021124</v>
      </c>
      <c r="K10" s="68">
        <v>32211.989399999999</v>
      </c>
      <c r="L10" s="69">
        <v>24.1198910594346</v>
      </c>
      <c r="M10" s="69">
        <v>0.40075914094272003</v>
      </c>
      <c r="N10" s="68">
        <v>1361971.8130000001</v>
      </c>
      <c r="O10" s="68">
        <v>42651978.180699997</v>
      </c>
      <c r="P10" s="68">
        <v>95798</v>
      </c>
      <c r="Q10" s="68">
        <v>92331</v>
      </c>
      <c r="R10" s="69">
        <v>3.75496853711104</v>
      </c>
      <c r="S10" s="68">
        <v>1.70118878577841</v>
      </c>
      <c r="T10" s="68">
        <v>1.6687290368348699</v>
      </c>
      <c r="U10" s="70">
        <v>1.9080627156080401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45513.078800000003</v>
      </c>
      <c r="E11" s="68">
        <v>46863</v>
      </c>
      <c r="F11" s="69">
        <v>97.119430680920999</v>
      </c>
      <c r="G11" s="68">
        <v>38901.521699999998</v>
      </c>
      <c r="H11" s="69">
        <v>16.995625906325401</v>
      </c>
      <c r="I11" s="68">
        <v>10261.747300000001</v>
      </c>
      <c r="J11" s="69">
        <v>22.5468097754793</v>
      </c>
      <c r="K11" s="68">
        <v>7223.223</v>
      </c>
      <c r="L11" s="69">
        <v>18.5679703115572</v>
      </c>
      <c r="M11" s="69">
        <v>0.420660458634601</v>
      </c>
      <c r="N11" s="68">
        <v>391818.52860000002</v>
      </c>
      <c r="O11" s="68">
        <v>17495076.924400002</v>
      </c>
      <c r="P11" s="68">
        <v>2539</v>
      </c>
      <c r="Q11" s="68">
        <v>2573</v>
      </c>
      <c r="R11" s="69">
        <v>-1.32141469102215</v>
      </c>
      <c r="S11" s="68">
        <v>17.925592280425398</v>
      </c>
      <c r="T11" s="68">
        <v>18.180022930431399</v>
      </c>
      <c r="U11" s="70">
        <v>-1.41937095313652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106806.9569</v>
      </c>
      <c r="E12" s="68">
        <v>201939</v>
      </c>
      <c r="F12" s="69">
        <v>52.8907030836045</v>
      </c>
      <c r="G12" s="68">
        <v>155356.40719999999</v>
      </c>
      <c r="H12" s="69">
        <v>-31.250368861516801</v>
      </c>
      <c r="I12" s="68">
        <v>14452.8243</v>
      </c>
      <c r="J12" s="69">
        <v>13.531725572456599</v>
      </c>
      <c r="K12" s="68">
        <v>-12764.024100000001</v>
      </c>
      <c r="L12" s="69">
        <v>-8.2159624633749893</v>
      </c>
      <c r="M12" s="69">
        <v>-2.1323093866612202</v>
      </c>
      <c r="N12" s="68">
        <v>1131208.7837</v>
      </c>
      <c r="O12" s="68">
        <v>51900404.610399999</v>
      </c>
      <c r="P12" s="68">
        <v>1291</v>
      </c>
      <c r="Q12" s="68">
        <v>1478</v>
      </c>
      <c r="R12" s="69">
        <v>-12.652232746955301</v>
      </c>
      <c r="S12" s="68">
        <v>82.731957319906996</v>
      </c>
      <c r="T12" s="68">
        <v>86.578658728010794</v>
      </c>
      <c r="U12" s="70">
        <v>-4.6495955525739801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248300.83040000001</v>
      </c>
      <c r="E13" s="68">
        <v>295588</v>
      </c>
      <c r="F13" s="69">
        <v>84.002337848627107</v>
      </c>
      <c r="G13" s="68">
        <v>240716.54639999999</v>
      </c>
      <c r="H13" s="69">
        <v>3.1507115374599599</v>
      </c>
      <c r="I13" s="68">
        <v>59413.689400000003</v>
      </c>
      <c r="J13" s="69">
        <v>23.928107410791799</v>
      </c>
      <c r="K13" s="68">
        <v>56507.074500000002</v>
      </c>
      <c r="L13" s="69">
        <v>23.474528587703301</v>
      </c>
      <c r="M13" s="69">
        <v>5.1438070820671998E-2</v>
      </c>
      <c r="N13" s="68">
        <v>2157344.7338999999</v>
      </c>
      <c r="O13" s="68">
        <v>82845944.044699997</v>
      </c>
      <c r="P13" s="68">
        <v>10371</v>
      </c>
      <c r="Q13" s="68">
        <v>10606</v>
      </c>
      <c r="R13" s="69">
        <v>-2.2157269470111198</v>
      </c>
      <c r="S13" s="68">
        <v>23.941840748240299</v>
      </c>
      <c r="T13" s="68">
        <v>24.503142985102802</v>
      </c>
      <c r="U13" s="70">
        <v>-2.3444406082424698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163429.3786</v>
      </c>
      <c r="E14" s="68">
        <v>140228</v>
      </c>
      <c r="F14" s="69">
        <v>116.545467809567</v>
      </c>
      <c r="G14" s="68">
        <v>122237.91680000001</v>
      </c>
      <c r="H14" s="69">
        <v>33.697777971294698</v>
      </c>
      <c r="I14" s="68">
        <v>-9274.9896000000008</v>
      </c>
      <c r="J14" s="69">
        <v>-5.6752278442549304</v>
      </c>
      <c r="K14" s="68">
        <v>9944.2950000000001</v>
      </c>
      <c r="L14" s="69">
        <v>8.1351967215462206</v>
      </c>
      <c r="M14" s="69">
        <v>-1.9326945349067</v>
      </c>
      <c r="N14" s="68">
        <v>1197950.3348000001</v>
      </c>
      <c r="O14" s="68">
        <v>39590195.875200003</v>
      </c>
      <c r="P14" s="68">
        <v>3601</v>
      </c>
      <c r="Q14" s="68">
        <v>3467</v>
      </c>
      <c r="R14" s="69">
        <v>3.8650129795211998</v>
      </c>
      <c r="S14" s="68">
        <v>45.384442821438498</v>
      </c>
      <c r="T14" s="68">
        <v>45.389166512835303</v>
      </c>
      <c r="U14" s="70">
        <v>-1.0408173160563E-2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85145.434399999998</v>
      </c>
      <c r="E15" s="68">
        <v>97264</v>
      </c>
      <c r="F15" s="69">
        <v>87.540543674946605</v>
      </c>
      <c r="G15" s="68">
        <v>74164.342900000003</v>
      </c>
      <c r="H15" s="69">
        <v>14.806429977821599</v>
      </c>
      <c r="I15" s="68">
        <v>10895.8002</v>
      </c>
      <c r="J15" s="69">
        <v>12.796693418478799</v>
      </c>
      <c r="K15" s="68">
        <v>9369.6131000000005</v>
      </c>
      <c r="L15" s="69">
        <v>12.633582033664901</v>
      </c>
      <c r="M15" s="69">
        <v>0.16288688590567299</v>
      </c>
      <c r="N15" s="68">
        <v>751529.62809999997</v>
      </c>
      <c r="O15" s="68">
        <v>30768998.1765</v>
      </c>
      <c r="P15" s="68">
        <v>4083</v>
      </c>
      <c r="Q15" s="68">
        <v>4388</v>
      </c>
      <c r="R15" s="69">
        <v>-6.9507748404740202</v>
      </c>
      <c r="S15" s="68">
        <v>20.853645456772</v>
      </c>
      <c r="T15" s="68">
        <v>20.448159206928</v>
      </c>
      <c r="U15" s="70">
        <v>1.9444382071448401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914370.84900000005</v>
      </c>
      <c r="E16" s="68">
        <v>1150440</v>
      </c>
      <c r="F16" s="69">
        <v>79.480098831751306</v>
      </c>
      <c r="G16" s="68">
        <v>825576.89020000002</v>
      </c>
      <c r="H16" s="69">
        <v>10.7553832785326</v>
      </c>
      <c r="I16" s="68">
        <v>13770.311600000001</v>
      </c>
      <c r="J16" s="69">
        <v>1.5059875995674901</v>
      </c>
      <c r="K16" s="68">
        <v>62559.715300000003</v>
      </c>
      <c r="L16" s="69">
        <v>7.5776970071006504</v>
      </c>
      <c r="M16" s="69">
        <v>-0.77988532182466597</v>
      </c>
      <c r="N16" s="68">
        <v>7482442.5003000004</v>
      </c>
      <c r="O16" s="68">
        <v>225661847.2527</v>
      </c>
      <c r="P16" s="68">
        <v>57994</v>
      </c>
      <c r="Q16" s="68">
        <v>60384</v>
      </c>
      <c r="R16" s="69">
        <v>-3.95800211976682</v>
      </c>
      <c r="S16" s="68">
        <v>15.766645670241701</v>
      </c>
      <c r="T16" s="68">
        <v>14.3771679782724</v>
      </c>
      <c r="U16" s="70">
        <v>8.8127666532893905</v>
      </c>
      <c r="V16" s="55"/>
      <c r="W16" s="55"/>
    </row>
    <row r="17" spans="1:23" ht="12" thickBot="1" x14ac:dyDescent="0.2">
      <c r="A17" s="53"/>
      <c r="B17" s="42" t="s">
        <v>15</v>
      </c>
      <c r="C17" s="43"/>
      <c r="D17" s="68">
        <v>570970.1287</v>
      </c>
      <c r="E17" s="68">
        <v>630153</v>
      </c>
      <c r="F17" s="69">
        <v>90.608174316396202</v>
      </c>
      <c r="G17" s="68">
        <v>411479.79889999999</v>
      </c>
      <c r="H17" s="69">
        <v>38.760184637584103</v>
      </c>
      <c r="I17" s="68">
        <v>49406.620600000002</v>
      </c>
      <c r="J17" s="69">
        <v>8.6531007694728803</v>
      </c>
      <c r="K17" s="68">
        <v>61364.287900000003</v>
      </c>
      <c r="L17" s="69">
        <v>14.9130742418082</v>
      </c>
      <c r="M17" s="69">
        <v>-0.19486362034358401</v>
      </c>
      <c r="N17" s="68">
        <v>4032781.2434999999</v>
      </c>
      <c r="O17" s="68">
        <v>213856833.74450001</v>
      </c>
      <c r="P17" s="68">
        <v>12817</v>
      </c>
      <c r="Q17" s="68">
        <v>12548</v>
      </c>
      <c r="R17" s="69">
        <v>2.14376793114441</v>
      </c>
      <c r="S17" s="68">
        <v>44.547876156666902</v>
      </c>
      <c r="T17" s="68">
        <v>36.279646174689198</v>
      </c>
      <c r="U17" s="70">
        <v>18.560323623285299</v>
      </c>
      <c r="V17" s="37"/>
      <c r="W17" s="37"/>
    </row>
    <row r="18" spans="1:23" ht="12" thickBot="1" x14ac:dyDescent="0.2">
      <c r="A18" s="53"/>
      <c r="B18" s="42" t="s">
        <v>16</v>
      </c>
      <c r="C18" s="43"/>
      <c r="D18" s="68">
        <v>2009465.9293</v>
      </c>
      <c r="E18" s="68">
        <v>2047146</v>
      </c>
      <c r="F18" s="69">
        <v>98.159385275891395</v>
      </c>
      <c r="G18" s="68">
        <v>1577611.9305</v>
      </c>
      <c r="H18" s="69">
        <v>27.373905486574898</v>
      </c>
      <c r="I18" s="68">
        <v>304790.41039999999</v>
      </c>
      <c r="J18" s="69">
        <v>15.1677321797725</v>
      </c>
      <c r="K18" s="68">
        <v>228975.1925</v>
      </c>
      <c r="L18" s="69">
        <v>14.5140378361255</v>
      </c>
      <c r="M18" s="69">
        <v>0.331106689210448</v>
      </c>
      <c r="N18" s="68">
        <v>16758295.907600001</v>
      </c>
      <c r="O18" s="68">
        <v>538958268.42729998</v>
      </c>
      <c r="P18" s="68">
        <v>97232</v>
      </c>
      <c r="Q18" s="68">
        <v>89757</v>
      </c>
      <c r="R18" s="69">
        <v>8.3280412669763901</v>
      </c>
      <c r="S18" s="68">
        <v>20.666713934712899</v>
      </c>
      <c r="T18" s="68">
        <v>21.012786229486299</v>
      </c>
      <c r="U18" s="70">
        <v>-1.67453953186117</v>
      </c>
      <c r="V18" s="37"/>
      <c r="W18" s="37"/>
    </row>
    <row r="19" spans="1:23" ht="12" thickBot="1" x14ac:dyDescent="0.2">
      <c r="A19" s="53"/>
      <c r="B19" s="42" t="s">
        <v>17</v>
      </c>
      <c r="C19" s="43"/>
      <c r="D19" s="68">
        <v>463608.9204</v>
      </c>
      <c r="E19" s="68">
        <v>549743</v>
      </c>
      <c r="F19" s="69">
        <v>84.331936996014505</v>
      </c>
      <c r="G19" s="68">
        <v>413425.44020000001</v>
      </c>
      <c r="H19" s="69">
        <v>12.138459639959001</v>
      </c>
      <c r="I19" s="68">
        <v>40387.459900000002</v>
      </c>
      <c r="J19" s="69">
        <v>8.7115364098589492</v>
      </c>
      <c r="K19" s="68">
        <v>48943.017699999997</v>
      </c>
      <c r="L19" s="69">
        <v>11.838414606591</v>
      </c>
      <c r="M19" s="69">
        <v>-0.17480650360470101</v>
      </c>
      <c r="N19" s="68">
        <v>3747495.4005999998</v>
      </c>
      <c r="O19" s="68">
        <v>168840582.3037</v>
      </c>
      <c r="P19" s="68">
        <v>9456</v>
      </c>
      <c r="Q19" s="68">
        <v>9282</v>
      </c>
      <c r="R19" s="69">
        <v>1.87459599224304</v>
      </c>
      <c r="S19" s="68">
        <v>49.028016116751303</v>
      </c>
      <c r="T19" s="68">
        <v>52.875004589528103</v>
      </c>
      <c r="U19" s="70">
        <v>-7.8465105820638499</v>
      </c>
      <c r="V19" s="37"/>
      <c r="W19" s="37"/>
    </row>
    <row r="20" spans="1:23" ht="12" thickBot="1" x14ac:dyDescent="0.2">
      <c r="A20" s="53"/>
      <c r="B20" s="42" t="s">
        <v>18</v>
      </c>
      <c r="C20" s="43"/>
      <c r="D20" s="68">
        <v>943149.47250000003</v>
      </c>
      <c r="E20" s="68">
        <v>905675</v>
      </c>
      <c r="F20" s="69">
        <v>104.137739531289</v>
      </c>
      <c r="G20" s="68">
        <v>698814.22199999995</v>
      </c>
      <c r="H20" s="69">
        <v>34.964264150307997</v>
      </c>
      <c r="I20" s="68">
        <v>72686.977400000003</v>
      </c>
      <c r="J20" s="69">
        <v>7.7068353977158202</v>
      </c>
      <c r="K20" s="68">
        <v>45631.588600000003</v>
      </c>
      <c r="L20" s="69">
        <v>6.5298597486185699</v>
      </c>
      <c r="M20" s="69">
        <v>0.592909202376531</v>
      </c>
      <c r="N20" s="68">
        <v>6575374.5609999998</v>
      </c>
      <c r="O20" s="68">
        <v>248110107.2617</v>
      </c>
      <c r="P20" s="68">
        <v>41652</v>
      </c>
      <c r="Q20" s="68">
        <v>39273</v>
      </c>
      <c r="R20" s="69">
        <v>6.0575968222442897</v>
      </c>
      <c r="S20" s="68">
        <v>22.643557872371101</v>
      </c>
      <c r="T20" s="68">
        <v>21.7530141598554</v>
      </c>
      <c r="U20" s="70">
        <v>3.9328789121179302</v>
      </c>
      <c r="V20" s="37"/>
      <c r="W20" s="37"/>
    </row>
    <row r="21" spans="1:23" ht="12" thickBot="1" x14ac:dyDescent="0.2">
      <c r="A21" s="53"/>
      <c r="B21" s="42" t="s">
        <v>19</v>
      </c>
      <c r="C21" s="43"/>
      <c r="D21" s="68">
        <v>385729.44760000001</v>
      </c>
      <c r="E21" s="68">
        <v>392848</v>
      </c>
      <c r="F21" s="69">
        <v>98.187962672585797</v>
      </c>
      <c r="G21" s="68">
        <v>306709.82520000002</v>
      </c>
      <c r="H21" s="69">
        <v>25.763642344510099</v>
      </c>
      <c r="I21" s="68">
        <v>32257.351999999999</v>
      </c>
      <c r="J21" s="69">
        <v>8.3626884596715403</v>
      </c>
      <c r="K21" s="68">
        <v>40078.241199999997</v>
      </c>
      <c r="L21" s="69">
        <v>13.0671526984392</v>
      </c>
      <c r="M21" s="69">
        <v>-0.19514052927053099</v>
      </c>
      <c r="N21" s="68">
        <v>2742637.8975</v>
      </c>
      <c r="O21" s="68">
        <v>99305258.734899998</v>
      </c>
      <c r="P21" s="68">
        <v>34556</v>
      </c>
      <c r="Q21" s="68">
        <v>32547</v>
      </c>
      <c r="R21" s="69">
        <v>6.1726119150766499</v>
      </c>
      <c r="S21" s="68">
        <v>11.162444947331901</v>
      </c>
      <c r="T21" s="68">
        <v>11.0116404676314</v>
      </c>
      <c r="U21" s="70">
        <v>1.3509986424299201</v>
      </c>
      <c r="V21" s="37"/>
      <c r="W21" s="37"/>
    </row>
    <row r="22" spans="1:23" ht="12" thickBot="1" x14ac:dyDescent="0.2">
      <c r="A22" s="53"/>
      <c r="B22" s="42" t="s">
        <v>20</v>
      </c>
      <c r="C22" s="43"/>
      <c r="D22" s="68">
        <v>1255030.4521000001</v>
      </c>
      <c r="E22" s="68">
        <v>1442101</v>
      </c>
      <c r="F22" s="69">
        <v>87.027916359533805</v>
      </c>
      <c r="G22" s="68">
        <v>1135084.5933999999</v>
      </c>
      <c r="H22" s="69">
        <v>10.567129480695099</v>
      </c>
      <c r="I22" s="68">
        <v>144170.53589999999</v>
      </c>
      <c r="J22" s="69">
        <v>11.4874133658482</v>
      </c>
      <c r="K22" s="68">
        <v>143705.72159999999</v>
      </c>
      <c r="L22" s="69">
        <v>12.6603534604895</v>
      </c>
      <c r="M22" s="69">
        <v>3.2344870811319999E-3</v>
      </c>
      <c r="N22" s="68">
        <v>10488456.366</v>
      </c>
      <c r="O22" s="68">
        <v>305934769.62980002</v>
      </c>
      <c r="P22" s="68">
        <v>76848</v>
      </c>
      <c r="Q22" s="68">
        <v>75604</v>
      </c>
      <c r="R22" s="69">
        <v>1.64541558647691</v>
      </c>
      <c r="S22" s="68">
        <v>16.331335260514301</v>
      </c>
      <c r="T22" s="68">
        <v>16.3931119980424</v>
      </c>
      <c r="U22" s="70">
        <v>-0.37827119793158198</v>
      </c>
      <c r="V22" s="37"/>
      <c r="W22" s="37"/>
    </row>
    <row r="23" spans="1:23" ht="12" thickBot="1" x14ac:dyDescent="0.2">
      <c r="A23" s="53"/>
      <c r="B23" s="42" t="s">
        <v>21</v>
      </c>
      <c r="C23" s="43"/>
      <c r="D23" s="68">
        <v>2609277.5606</v>
      </c>
      <c r="E23" s="68">
        <v>2845775</v>
      </c>
      <c r="F23" s="69">
        <v>91.689524315871793</v>
      </c>
      <c r="G23" s="68">
        <v>2182965.2026</v>
      </c>
      <c r="H23" s="69">
        <v>19.5290496381823</v>
      </c>
      <c r="I23" s="68">
        <v>129092.9939</v>
      </c>
      <c r="J23" s="69">
        <v>4.9474611612539698</v>
      </c>
      <c r="K23" s="68">
        <v>155574.18719999999</v>
      </c>
      <c r="L23" s="69">
        <v>7.1267369271257701</v>
      </c>
      <c r="M23" s="69">
        <v>-0.170215855063133</v>
      </c>
      <c r="N23" s="68">
        <v>21579192.769499999</v>
      </c>
      <c r="O23" s="68">
        <v>631555293.28960001</v>
      </c>
      <c r="P23" s="68">
        <v>86094</v>
      </c>
      <c r="Q23" s="68">
        <v>81947</v>
      </c>
      <c r="R23" s="69">
        <v>5.0605879409862498</v>
      </c>
      <c r="S23" s="68">
        <v>30.307310156340701</v>
      </c>
      <c r="T23" s="68">
        <v>34.585738816552201</v>
      </c>
      <c r="U23" s="70">
        <v>-14.1168207872658</v>
      </c>
      <c r="V23" s="37"/>
      <c r="W23" s="37"/>
    </row>
    <row r="24" spans="1:23" ht="12" thickBot="1" x14ac:dyDescent="0.2">
      <c r="A24" s="53"/>
      <c r="B24" s="42" t="s">
        <v>22</v>
      </c>
      <c r="C24" s="43"/>
      <c r="D24" s="68">
        <v>328342.1274</v>
      </c>
      <c r="E24" s="68">
        <v>382247</v>
      </c>
      <c r="F24" s="69">
        <v>85.897895182957598</v>
      </c>
      <c r="G24" s="68">
        <v>299845.24949999998</v>
      </c>
      <c r="H24" s="69">
        <v>9.5038617245126495</v>
      </c>
      <c r="I24" s="68">
        <v>58139.269099999998</v>
      </c>
      <c r="J24" s="69">
        <v>17.7069173427059</v>
      </c>
      <c r="K24" s="68">
        <v>50043.158900000002</v>
      </c>
      <c r="L24" s="69">
        <v>16.689662078504899</v>
      </c>
      <c r="M24" s="69">
        <v>0.16178255685613799</v>
      </c>
      <c r="N24" s="68">
        <v>2358479.4876999999</v>
      </c>
      <c r="O24" s="68">
        <v>69103648.290399998</v>
      </c>
      <c r="P24" s="68">
        <v>32571</v>
      </c>
      <c r="Q24" s="68">
        <v>30036</v>
      </c>
      <c r="R24" s="69">
        <v>8.4398721534159105</v>
      </c>
      <c r="S24" s="68">
        <v>10.080811992263101</v>
      </c>
      <c r="T24" s="68">
        <v>9.8321191170595306</v>
      </c>
      <c r="U24" s="70">
        <v>2.4669924941998498</v>
      </c>
      <c r="V24" s="37"/>
      <c r="W24" s="37"/>
    </row>
    <row r="25" spans="1:23" ht="12" thickBot="1" x14ac:dyDescent="0.2">
      <c r="A25" s="53"/>
      <c r="B25" s="42" t="s">
        <v>23</v>
      </c>
      <c r="C25" s="43"/>
      <c r="D25" s="68">
        <v>265499.45510000002</v>
      </c>
      <c r="E25" s="68">
        <v>276039</v>
      </c>
      <c r="F25" s="69">
        <v>96.181863830835496</v>
      </c>
      <c r="G25" s="68">
        <v>206110.74619999999</v>
      </c>
      <c r="H25" s="69">
        <v>28.813979860308699</v>
      </c>
      <c r="I25" s="68">
        <v>19974.886299999998</v>
      </c>
      <c r="J25" s="69">
        <v>7.5235131056960096</v>
      </c>
      <c r="K25" s="68">
        <v>22299.704000000002</v>
      </c>
      <c r="L25" s="69">
        <v>10.819282551314201</v>
      </c>
      <c r="M25" s="69">
        <v>-0.104253298608807</v>
      </c>
      <c r="N25" s="68">
        <v>2043005.8962000001</v>
      </c>
      <c r="O25" s="68">
        <v>66919365.789999999</v>
      </c>
      <c r="P25" s="68">
        <v>21663</v>
      </c>
      <c r="Q25" s="68">
        <v>20707</v>
      </c>
      <c r="R25" s="69">
        <v>4.6167962524750203</v>
      </c>
      <c r="S25" s="68">
        <v>12.2558950791672</v>
      </c>
      <c r="T25" s="68">
        <v>12.7518265320906</v>
      </c>
      <c r="U25" s="70">
        <v>-4.0464727359354304</v>
      </c>
      <c r="V25" s="37"/>
      <c r="W25" s="37"/>
    </row>
    <row r="26" spans="1:23" ht="12" thickBot="1" x14ac:dyDescent="0.2">
      <c r="A26" s="53"/>
      <c r="B26" s="42" t="s">
        <v>24</v>
      </c>
      <c r="C26" s="43"/>
      <c r="D26" s="68">
        <v>517115.09909999999</v>
      </c>
      <c r="E26" s="68">
        <v>738858</v>
      </c>
      <c r="F26" s="69">
        <v>69.988427965860794</v>
      </c>
      <c r="G26" s="68">
        <v>595509.15249999997</v>
      </c>
      <c r="H26" s="69">
        <v>-13.164206304956799</v>
      </c>
      <c r="I26" s="68">
        <v>122515.5698</v>
      </c>
      <c r="J26" s="69">
        <v>23.692127731955502</v>
      </c>
      <c r="K26" s="68">
        <v>101021.4614</v>
      </c>
      <c r="L26" s="69">
        <v>16.963880567729799</v>
      </c>
      <c r="M26" s="69">
        <v>0.212767743627197</v>
      </c>
      <c r="N26" s="68">
        <v>4800637.0027000001</v>
      </c>
      <c r="O26" s="68">
        <v>145407264.90869999</v>
      </c>
      <c r="P26" s="68">
        <v>39364</v>
      </c>
      <c r="Q26" s="68">
        <v>38964</v>
      </c>
      <c r="R26" s="69">
        <v>1.0265886459295701</v>
      </c>
      <c r="S26" s="68">
        <v>13.136751831622799</v>
      </c>
      <c r="T26" s="68">
        <v>13.0129635278719</v>
      </c>
      <c r="U26" s="70">
        <v>0.94230526189083597</v>
      </c>
      <c r="V26" s="37"/>
      <c r="W26" s="37"/>
    </row>
    <row r="27" spans="1:23" ht="12" thickBot="1" x14ac:dyDescent="0.2">
      <c r="A27" s="53"/>
      <c r="B27" s="42" t="s">
        <v>25</v>
      </c>
      <c r="C27" s="43"/>
      <c r="D27" s="68">
        <v>318418.36959999998</v>
      </c>
      <c r="E27" s="68">
        <v>286234</v>
      </c>
      <c r="F27" s="69">
        <v>111.244076385056</v>
      </c>
      <c r="G27" s="68">
        <v>226135.13459999999</v>
      </c>
      <c r="H27" s="69">
        <v>40.808888527311602</v>
      </c>
      <c r="I27" s="68">
        <v>99982.034199999995</v>
      </c>
      <c r="J27" s="69">
        <v>31.3995811000472</v>
      </c>
      <c r="K27" s="68">
        <v>63224.618600000002</v>
      </c>
      <c r="L27" s="69">
        <v>27.958777264680698</v>
      </c>
      <c r="M27" s="69">
        <v>0.58137821016448199</v>
      </c>
      <c r="N27" s="68">
        <v>2206175.3297000001</v>
      </c>
      <c r="O27" s="68">
        <v>60931484.1329</v>
      </c>
      <c r="P27" s="68">
        <v>40118</v>
      </c>
      <c r="Q27" s="68">
        <v>36539</v>
      </c>
      <c r="R27" s="69">
        <v>9.7950135471687894</v>
      </c>
      <c r="S27" s="68">
        <v>7.9370449573757398</v>
      </c>
      <c r="T27" s="68">
        <v>7.57109159801856</v>
      </c>
      <c r="U27" s="70">
        <v>4.6107003465705798</v>
      </c>
      <c r="V27" s="37"/>
      <c r="W27" s="37"/>
    </row>
    <row r="28" spans="1:23" ht="12" thickBot="1" x14ac:dyDescent="0.2">
      <c r="A28" s="53"/>
      <c r="B28" s="42" t="s">
        <v>26</v>
      </c>
      <c r="C28" s="43"/>
      <c r="D28" s="68">
        <v>946855.02159999998</v>
      </c>
      <c r="E28" s="68">
        <v>1144419</v>
      </c>
      <c r="F28" s="69">
        <v>82.736744286838999</v>
      </c>
      <c r="G28" s="68">
        <v>854563.61670000001</v>
      </c>
      <c r="H28" s="69">
        <v>10.799828485138899</v>
      </c>
      <c r="I28" s="68">
        <v>36993.691800000001</v>
      </c>
      <c r="J28" s="69">
        <v>3.9070069816483501</v>
      </c>
      <c r="K28" s="68">
        <v>30586.791499999999</v>
      </c>
      <c r="L28" s="69">
        <v>3.5792293168429699</v>
      </c>
      <c r="M28" s="69">
        <v>0.20946624296961699</v>
      </c>
      <c r="N28" s="68">
        <v>7116877.2238999996</v>
      </c>
      <c r="O28" s="68">
        <v>204823681.9867</v>
      </c>
      <c r="P28" s="68">
        <v>51166</v>
      </c>
      <c r="Q28" s="68">
        <v>49534</v>
      </c>
      <c r="R28" s="69">
        <v>3.2947066661283202</v>
      </c>
      <c r="S28" s="68">
        <v>18.505550983074698</v>
      </c>
      <c r="T28" s="68">
        <v>17.685294488634099</v>
      </c>
      <c r="U28" s="70">
        <v>4.4324889066574702</v>
      </c>
      <c r="V28" s="37"/>
      <c r="W28" s="37"/>
    </row>
    <row r="29" spans="1:23" ht="12" thickBot="1" x14ac:dyDescent="0.2">
      <c r="A29" s="53"/>
      <c r="B29" s="42" t="s">
        <v>27</v>
      </c>
      <c r="C29" s="43"/>
      <c r="D29" s="68">
        <v>628470.00060000003</v>
      </c>
      <c r="E29" s="68">
        <v>753669</v>
      </c>
      <c r="F29" s="69">
        <v>83.388065662777706</v>
      </c>
      <c r="G29" s="68">
        <v>636476.42929999996</v>
      </c>
      <c r="H29" s="69">
        <v>-1.2579301182929199</v>
      </c>
      <c r="I29" s="68">
        <v>98693.888200000001</v>
      </c>
      <c r="J29" s="69">
        <v>15.703834408289501</v>
      </c>
      <c r="K29" s="68">
        <v>97423.766099999993</v>
      </c>
      <c r="L29" s="69">
        <v>15.306735900204099</v>
      </c>
      <c r="M29" s="69">
        <v>1.3037086851029001E-2</v>
      </c>
      <c r="N29" s="68">
        <v>4803677.1355999997</v>
      </c>
      <c r="O29" s="68">
        <v>145258719.65979999</v>
      </c>
      <c r="P29" s="68">
        <v>102807</v>
      </c>
      <c r="Q29" s="68">
        <v>101294</v>
      </c>
      <c r="R29" s="69">
        <v>1.49367188579779</v>
      </c>
      <c r="S29" s="68">
        <v>6.1131051445913203</v>
      </c>
      <c r="T29" s="68">
        <v>6.1556375609611598</v>
      </c>
      <c r="U29" s="70">
        <v>-0.69575797182994203</v>
      </c>
      <c r="V29" s="37"/>
      <c r="W29" s="37"/>
    </row>
    <row r="30" spans="1:23" ht="12" thickBot="1" x14ac:dyDescent="0.2">
      <c r="A30" s="53"/>
      <c r="B30" s="42" t="s">
        <v>28</v>
      </c>
      <c r="C30" s="43"/>
      <c r="D30" s="68">
        <v>1308437.6507000001</v>
      </c>
      <c r="E30" s="68">
        <v>1641920</v>
      </c>
      <c r="F30" s="69">
        <v>79.689488568261496</v>
      </c>
      <c r="G30" s="68">
        <v>1187262.9467</v>
      </c>
      <c r="H30" s="69">
        <v>10.2062230053423</v>
      </c>
      <c r="I30" s="68">
        <v>161557.88039999999</v>
      </c>
      <c r="J30" s="69">
        <v>12.3473885296383</v>
      </c>
      <c r="K30" s="68">
        <v>187043.90530000001</v>
      </c>
      <c r="L30" s="69">
        <v>15.7542106253622</v>
      </c>
      <c r="M30" s="69">
        <v>-0.13625691176156199</v>
      </c>
      <c r="N30" s="68">
        <v>10229810.536800001</v>
      </c>
      <c r="O30" s="68">
        <v>272914405.94999999</v>
      </c>
      <c r="P30" s="68">
        <v>85176</v>
      </c>
      <c r="Q30" s="68">
        <v>84803</v>
      </c>
      <c r="R30" s="69">
        <v>0.43984293008501002</v>
      </c>
      <c r="S30" s="68">
        <v>15.361576626044901</v>
      </c>
      <c r="T30" s="68">
        <v>14.989708255604199</v>
      </c>
      <c r="U30" s="70">
        <v>2.4207695570143701</v>
      </c>
      <c r="V30" s="37"/>
      <c r="W30" s="37"/>
    </row>
    <row r="31" spans="1:23" ht="12" thickBot="1" x14ac:dyDescent="0.2">
      <c r="A31" s="53"/>
      <c r="B31" s="42" t="s">
        <v>29</v>
      </c>
      <c r="C31" s="43"/>
      <c r="D31" s="68">
        <v>1156965.3285000001</v>
      </c>
      <c r="E31" s="68">
        <v>1077872</v>
      </c>
      <c r="F31" s="69">
        <v>107.33791475240101</v>
      </c>
      <c r="G31" s="68">
        <v>832990.44819999998</v>
      </c>
      <c r="H31" s="69">
        <v>38.892988629110199</v>
      </c>
      <c r="I31" s="68">
        <v>-15724.5967</v>
      </c>
      <c r="J31" s="69">
        <v>-1.359124280793</v>
      </c>
      <c r="K31" s="68">
        <v>26711.324499999999</v>
      </c>
      <c r="L31" s="69">
        <v>3.2066783668072301</v>
      </c>
      <c r="M31" s="69">
        <v>-1.5886865213291801</v>
      </c>
      <c r="N31" s="68">
        <v>6706673.4857000001</v>
      </c>
      <c r="O31" s="68">
        <v>228561939.39669999</v>
      </c>
      <c r="P31" s="68">
        <v>40761</v>
      </c>
      <c r="Q31" s="68">
        <v>38596</v>
      </c>
      <c r="R31" s="69">
        <v>5.6093895740491302</v>
      </c>
      <c r="S31" s="68">
        <v>28.384125229999299</v>
      </c>
      <c r="T31" s="68">
        <v>28.0241780184475</v>
      </c>
      <c r="U31" s="70">
        <v>1.26812860581426</v>
      </c>
      <c r="V31" s="37"/>
      <c r="W31" s="37"/>
    </row>
    <row r="32" spans="1:23" ht="12" thickBot="1" x14ac:dyDescent="0.2">
      <c r="A32" s="53"/>
      <c r="B32" s="42" t="s">
        <v>30</v>
      </c>
      <c r="C32" s="43"/>
      <c r="D32" s="68">
        <v>144407.15669999999</v>
      </c>
      <c r="E32" s="68">
        <v>169638</v>
      </c>
      <c r="F32" s="69">
        <v>85.126655996887493</v>
      </c>
      <c r="G32" s="68">
        <v>129567.8391</v>
      </c>
      <c r="H32" s="69">
        <v>11.452932844351199</v>
      </c>
      <c r="I32" s="68">
        <v>38652.017599999999</v>
      </c>
      <c r="J32" s="69">
        <v>26.7659986411186</v>
      </c>
      <c r="K32" s="68">
        <v>30160.703399999999</v>
      </c>
      <c r="L32" s="69">
        <v>23.277924220625501</v>
      </c>
      <c r="M32" s="69">
        <v>0.28153568195627698</v>
      </c>
      <c r="N32" s="68">
        <v>1048662.6813999999</v>
      </c>
      <c r="O32" s="68">
        <v>35111181.8226</v>
      </c>
      <c r="P32" s="68">
        <v>29104</v>
      </c>
      <c r="Q32" s="68">
        <v>26876</v>
      </c>
      <c r="R32" s="69">
        <v>8.2899240958475904</v>
      </c>
      <c r="S32" s="68">
        <v>4.9617632181143501</v>
      </c>
      <c r="T32" s="68">
        <v>4.7534283561541901</v>
      </c>
      <c r="U32" s="70">
        <v>4.19880701278875</v>
      </c>
      <c r="V32" s="37"/>
      <c r="W32" s="37"/>
    </row>
    <row r="33" spans="1:23" ht="12" thickBot="1" x14ac:dyDescent="0.2">
      <c r="A33" s="53"/>
      <c r="B33" s="42" t="s">
        <v>31</v>
      </c>
      <c r="C33" s="43"/>
      <c r="D33" s="68">
        <v>2.4336000000000002</v>
      </c>
      <c r="E33" s="71"/>
      <c r="F33" s="71"/>
      <c r="G33" s="68">
        <v>120.1713</v>
      </c>
      <c r="H33" s="69">
        <v>-97.974890843321205</v>
      </c>
      <c r="I33" s="68">
        <v>0.22120000000000001</v>
      </c>
      <c r="J33" s="69">
        <v>9.0894148586456307</v>
      </c>
      <c r="K33" s="68">
        <v>25.215299999999999</v>
      </c>
      <c r="L33" s="69">
        <v>20.982797057200798</v>
      </c>
      <c r="M33" s="69">
        <v>-0.99122754835357896</v>
      </c>
      <c r="N33" s="68">
        <v>2.4336000000000002</v>
      </c>
      <c r="O33" s="68">
        <v>4864.2734</v>
      </c>
      <c r="P33" s="68">
        <v>1</v>
      </c>
      <c r="Q33" s="71"/>
      <c r="R33" s="71"/>
      <c r="S33" s="68">
        <v>2.4336000000000002</v>
      </c>
      <c r="T33" s="71"/>
      <c r="U33" s="72"/>
      <c r="V33" s="37"/>
      <c r="W33" s="37"/>
    </row>
    <row r="34" spans="1:23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3"/>
      <c r="B35" s="42" t="s">
        <v>32</v>
      </c>
      <c r="C35" s="43"/>
      <c r="D35" s="68">
        <v>193226.9644</v>
      </c>
      <c r="E35" s="68">
        <v>141339</v>
      </c>
      <c r="F35" s="69">
        <v>136.711710426705</v>
      </c>
      <c r="G35" s="68">
        <v>138868.14679999999</v>
      </c>
      <c r="H35" s="69">
        <v>39.144194585017701</v>
      </c>
      <c r="I35" s="68">
        <v>20336.953399999999</v>
      </c>
      <c r="J35" s="69">
        <v>10.524904463075</v>
      </c>
      <c r="K35" s="68">
        <v>18862.6669</v>
      </c>
      <c r="L35" s="69">
        <v>13.5831487167221</v>
      </c>
      <c r="M35" s="69">
        <v>7.8158963831354997E-2</v>
      </c>
      <c r="N35" s="68">
        <v>1241074.2679000001</v>
      </c>
      <c r="O35" s="68">
        <v>37271956.418300003</v>
      </c>
      <c r="P35" s="68">
        <v>14434</v>
      </c>
      <c r="Q35" s="68">
        <v>13219</v>
      </c>
      <c r="R35" s="69">
        <v>9.1913155306755403</v>
      </c>
      <c r="S35" s="68">
        <v>13.3869311625329</v>
      </c>
      <c r="T35" s="68">
        <v>12.9198304259021</v>
      </c>
      <c r="U35" s="70">
        <v>3.4892293906620702</v>
      </c>
      <c r="V35" s="37"/>
      <c r="W35" s="37"/>
    </row>
    <row r="36" spans="1:23" ht="12" customHeight="1" thickBot="1" x14ac:dyDescent="0.2">
      <c r="A36" s="53"/>
      <c r="B36" s="42" t="s">
        <v>37</v>
      </c>
      <c r="C36" s="43"/>
      <c r="D36" s="71"/>
      <c r="E36" s="68">
        <v>500071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3"/>
      <c r="B37" s="42" t="s">
        <v>38</v>
      </c>
      <c r="C37" s="43"/>
      <c r="D37" s="71"/>
      <c r="E37" s="68">
        <v>449312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3"/>
      <c r="B38" s="42" t="s">
        <v>39</v>
      </c>
      <c r="C38" s="43"/>
      <c r="D38" s="71"/>
      <c r="E38" s="68">
        <v>365540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3"/>
      <c r="B39" s="42" t="s">
        <v>33</v>
      </c>
      <c r="C39" s="43"/>
      <c r="D39" s="68">
        <v>211714.53039999999</v>
      </c>
      <c r="E39" s="68">
        <v>335457</v>
      </c>
      <c r="F39" s="69">
        <v>63.112270842462699</v>
      </c>
      <c r="G39" s="68">
        <v>227233.33309999999</v>
      </c>
      <c r="H39" s="69">
        <v>-6.8294569675526198</v>
      </c>
      <c r="I39" s="68">
        <v>12247.5407</v>
      </c>
      <c r="J39" s="69">
        <v>5.7849315665109398</v>
      </c>
      <c r="K39" s="68">
        <v>12528.481100000001</v>
      </c>
      <c r="L39" s="69">
        <v>5.5134873608030501</v>
      </c>
      <c r="M39" s="69">
        <v>-2.2424138868677002E-2</v>
      </c>
      <c r="N39" s="68">
        <v>2051886.5097000001</v>
      </c>
      <c r="O39" s="68">
        <v>62569905.394299999</v>
      </c>
      <c r="P39" s="68">
        <v>371</v>
      </c>
      <c r="Q39" s="68">
        <v>356</v>
      </c>
      <c r="R39" s="69">
        <v>4.2134831460674196</v>
      </c>
      <c r="S39" s="68">
        <v>570.65911159029599</v>
      </c>
      <c r="T39" s="68">
        <v>652.23254662921397</v>
      </c>
      <c r="U39" s="70">
        <v>-14.2945995923189</v>
      </c>
      <c r="V39" s="37"/>
      <c r="W39" s="37"/>
    </row>
    <row r="40" spans="1:23" ht="12" thickBot="1" x14ac:dyDescent="0.2">
      <c r="A40" s="53"/>
      <c r="B40" s="42" t="s">
        <v>34</v>
      </c>
      <c r="C40" s="43"/>
      <c r="D40" s="68">
        <v>322483.85550000001</v>
      </c>
      <c r="E40" s="68">
        <v>367695</v>
      </c>
      <c r="F40" s="69">
        <v>87.704172071961807</v>
      </c>
      <c r="G40" s="68">
        <v>358485.94689999998</v>
      </c>
      <c r="H40" s="69">
        <v>-10.042818055024799</v>
      </c>
      <c r="I40" s="68">
        <v>18770.304499999998</v>
      </c>
      <c r="J40" s="69">
        <v>5.82054083634584</v>
      </c>
      <c r="K40" s="68">
        <v>22032.791700000002</v>
      </c>
      <c r="L40" s="69">
        <v>6.1460684555498304</v>
      </c>
      <c r="M40" s="69">
        <v>-0.148074163475162</v>
      </c>
      <c r="N40" s="68">
        <v>3926795.7518000002</v>
      </c>
      <c r="O40" s="68">
        <v>124827191.2209</v>
      </c>
      <c r="P40" s="68">
        <v>1715</v>
      </c>
      <c r="Q40" s="68">
        <v>1922</v>
      </c>
      <c r="R40" s="69">
        <v>-10.770031217481799</v>
      </c>
      <c r="S40" s="68">
        <v>188.037233527697</v>
      </c>
      <c r="T40" s="68">
        <v>198.28295619146701</v>
      </c>
      <c r="U40" s="70">
        <v>-5.4487733474664397</v>
      </c>
      <c r="V40" s="37"/>
      <c r="W40" s="37"/>
    </row>
    <row r="41" spans="1:23" ht="12" thickBot="1" x14ac:dyDescent="0.2">
      <c r="A41" s="53"/>
      <c r="B41" s="42" t="s">
        <v>40</v>
      </c>
      <c r="C41" s="43"/>
      <c r="D41" s="71"/>
      <c r="E41" s="68">
        <v>157534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3"/>
      <c r="B42" s="42" t="s">
        <v>41</v>
      </c>
      <c r="C42" s="43"/>
      <c r="D42" s="71"/>
      <c r="E42" s="68">
        <v>76598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4"/>
      <c r="B44" s="42" t="s">
        <v>35</v>
      </c>
      <c r="C44" s="43"/>
      <c r="D44" s="73">
        <v>86863.976599999995</v>
      </c>
      <c r="E44" s="73">
        <v>0</v>
      </c>
      <c r="F44" s="74"/>
      <c r="G44" s="73">
        <v>26336.9447</v>
      </c>
      <c r="H44" s="75">
        <v>229.817970874959</v>
      </c>
      <c r="I44" s="73">
        <v>12291.762699999999</v>
      </c>
      <c r="J44" s="75">
        <v>14.1505871376374</v>
      </c>
      <c r="K44" s="73">
        <v>2904.9087</v>
      </c>
      <c r="L44" s="75">
        <v>11.029786230291201</v>
      </c>
      <c r="M44" s="75">
        <v>3.2313766005795599</v>
      </c>
      <c r="N44" s="73">
        <v>269489.24349999998</v>
      </c>
      <c r="O44" s="73">
        <v>7812893.4352000002</v>
      </c>
      <c r="P44" s="73">
        <v>41</v>
      </c>
      <c r="Q44" s="73">
        <v>37</v>
      </c>
      <c r="R44" s="75">
        <v>10.8108108108108</v>
      </c>
      <c r="S44" s="73">
        <v>2118.6335756097601</v>
      </c>
      <c r="T44" s="73">
        <v>673.15887567567597</v>
      </c>
      <c r="U44" s="76">
        <v>68.226743717023496</v>
      </c>
      <c r="V44" s="37"/>
      <c r="W44" s="37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42:C42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6"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63443</v>
      </c>
      <c r="D2" s="32">
        <v>570237.33381453005</v>
      </c>
      <c r="E2" s="32">
        <v>441779.98732991499</v>
      </c>
      <c r="F2" s="32">
        <v>128457.346484615</v>
      </c>
      <c r="G2" s="32">
        <v>441779.98732991499</v>
      </c>
      <c r="H2" s="32">
        <v>0.225269968953657</v>
      </c>
    </row>
    <row r="3" spans="1:8" ht="14.25" x14ac:dyDescent="0.2">
      <c r="A3" s="32">
        <v>2</v>
      </c>
      <c r="B3" s="33">
        <v>13</v>
      </c>
      <c r="C3" s="32">
        <v>12217.458000000001</v>
      </c>
      <c r="D3" s="32">
        <v>108724.984604364</v>
      </c>
      <c r="E3" s="32">
        <v>85665.139141721505</v>
      </c>
      <c r="F3" s="32">
        <v>23059.845462642799</v>
      </c>
      <c r="G3" s="32">
        <v>85665.139141721505</v>
      </c>
      <c r="H3" s="32">
        <v>0.212093343094547</v>
      </c>
    </row>
    <row r="4" spans="1:8" ht="14.25" x14ac:dyDescent="0.2">
      <c r="A4" s="32">
        <v>3</v>
      </c>
      <c r="B4" s="33">
        <v>14</v>
      </c>
      <c r="C4" s="32">
        <v>127611</v>
      </c>
      <c r="D4" s="32">
        <v>162972.76093333299</v>
      </c>
      <c r="E4" s="32">
        <v>117849.245632479</v>
      </c>
      <c r="F4" s="32">
        <v>45123.515300854699</v>
      </c>
      <c r="G4" s="32">
        <v>117849.245632479</v>
      </c>
      <c r="H4" s="32">
        <v>0.27687765147031701</v>
      </c>
    </row>
    <row r="5" spans="1:8" ht="14.25" x14ac:dyDescent="0.2">
      <c r="A5" s="32">
        <v>4</v>
      </c>
      <c r="B5" s="33">
        <v>15</v>
      </c>
      <c r="C5" s="32">
        <v>3316</v>
      </c>
      <c r="D5" s="32">
        <v>45513.106828205098</v>
      </c>
      <c r="E5" s="32">
        <v>35251.331383760698</v>
      </c>
      <c r="F5" s="32">
        <v>10261.7754444444</v>
      </c>
      <c r="G5" s="32">
        <v>35251.331383760698</v>
      </c>
      <c r="H5" s="32">
        <v>0.22546857728651201</v>
      </c>
    </row>
    <row r="6" spans="1:8" ht="14.25" x14ac:dyDescent="0.2">
      <c r="A6" s="32">
        <v>5</v>
      </c>
      <c r="B6" s="33">
        <v>16</v>
      </c>
      <c r="C6" s="32">
        <v>2212</v>
      </c>
      <c r="D6" s="32">
        <v>106806.959007692</v>
      </c>
      <c r="E6" s="32">
        <v>92354.133964102599</v>
      </c>
      <c r="F6" s="32">
        <v>14452.825043589701</v>
      </c>
      <c r="G6" s="32">
        <v>92354.133964102599</v>
      </c>
      <c r="H6" s="32">
        <v>0.13531726001625799</v>
      </c>
    </row>
    <row r="7" spans="1:8" ht="14.25" x14ac:dyDescent="0.2">
      <c r="A7" s="32">
        <v>6</v>
      </c>
      <c r="B7" s="33">
        <v>17</v>
      </c>
      <c r="C7" s="32">
        <v>16854</v>
      </c>
      <c r="D7" s="32">
        <v>248300.983064103</v>
      </c>
      <c r="E7" s="32">
        <v>188887.140412821</v>
      </c>
      <c r="F7" s="32">
        <v>59413.842651282102</v>
      </c>
      <c r="G7" s="32">
        <v>188887.140412821</v>
      </c>
      <c r="H7" s="32">
        <v>0.23928154418922901</v>
      </c>
    </row>
    <row r="8" spans="1:8" ht="14.25" x14ac:dyDescent="0.2">
      <c r="A8" s="32">
        <v>7</v>
      </c>
      <c r="B8" s="33">
        <v>18</v>
      </c>
      <c r="C8" s="32">
        <v>74272</v>
      </c>
      <c r="D8" s="32">
        <v>163429.422346154</v>
      </c>
      <c r="E8" s="32">
        <v>172704.36440256401</v>
      </c>
      <c r="F8" s="32">
        <v>-9274.9420564102602</v>
      </c>
      <c r="G8" s="32">
        <v>172704.36440256401</v>
      </c>
      <c r="H8" s="32">
        <v>-5.6751972339260597E-2</v>
      </c>
    </row>
    <row r="9" spans="1:8" ht="14.25" x14ac:dyDescent="0.2">
      <c r="A9" s="32">
        <v>8</v>
      </c>
      <c r="B9" s="33">
        <v>19</v>
      </c>
      <c r="C9" s="32">
        <v>12894</v>
      </c>
      <c r="D9" s="32">
        <v>85145.494784615395</v>
      </c>
      <c r="E9" s="32">
        <v>74249.6355068376</v>
      </c>
      <c r="F9" s="32">
        <v>10895.859277777799</v>
      </c>
      <c r="G9" s="32">
        <v>74249.6355068376</v>
      </c>
      <c r="H9" s="32">
        <v>0.127967537276517</v>
      </c>
    </row>
    <row r="10" spans="1:8" ht="14.25" x14ac:dyDescent="0.2">
      <c r="A10" s="32">
        <v>9</v>
      </c>
      <c r="B10" s="33">
        <v>21</v>
      </c>
      <c r="C10" s="32">
        <v>240899</v>
      </c>
      <c r="D10" s="32">
        <v>914370.70409999997</v>
      </c>
      <c r="E10" s="32">
        <v>900600.53740000003</v>
      </c>
      <c r="F10" s="32">
        <v>13770.1667</v>
      </c>
      <c r="G10" s="32">
        <v>900600.53740000003</v>
      </c>
      <c r="H10" s="32">
        <v>1.50597199125641E-2</v>
      </c>
    </row>
    <row r="11" spans="1:8" ht="14.25" x14ac:dyDescent="0.2">
      <c r="A11" s="32">
        <v>10</v>
      </c>
      <c r="B11" s="33">
        <v>22</v>
      </c>
      <c r="C11" s="32">
        <v>42619.093999999997</v>
      </c>
      <c r="D11" s="32">
        <v>570970.21095299104</v>
      </c>
      <c r="E11" s="32">
        <v>521563.508246154</v>
      </c>
      <c r="F11" s="32">
        <v>49406.702706837597</v>
      </c>
      <c r="G11" s="32">
        <v>521563.508246154</v>
      </c>
      <c r="H11" s="32">
        <v>8.6531139031534005E-2</v>
      </c>
    </row>
    <row r="12" spans="1:8" ht="14.25" x14ac:dyDescent="0.2">
      <c r="A12" s="32">
        <v>11</v>
      </c>
      <c r="B12" s="33">
        <v>23</v>
      </c>
      <c r="C12" s="32">
        <v>269886.72499999998</v>
      </c>
      <c r="D12" s="32">
        <v>2009466.4106658101</v>
      </c>
      <c r="E12" s="32">
        <v>1704675.48730427</v>
      </c>
      <c r="F12" s="32">
        <v>304790.92336153798</v>
      </c>
      <c r="G12" s="32">
        <v>1704675.48730427</v>
      </c>
      <c r="H12" s="32">
        <v>0.15167754073607501</v>
      </c>
    </row>
    <row r="13" spans="1:8" ht="14.25" x14ac:dyDescent="0.2">
      <c r="A13" s="32">
        <v>12</v>
      </c>
      <c r="B13" s="33">
        <v>24</v>
      </c>
      <c r="C13" s="32">
        <v>15124.534</v>
      </c>
      <c r="D13" s="32">
        <v>463608.93795213703</v>
      </c>
      <c r="E13" s="32">
        <v>423221.46079914499</v>
      </c>
      <c r="F13" s="32">
        <v>40387.477152991501</v>
      </c>
      <c r="G13" s="32">
        <v>423221.46079914499</v>
      </c>
      <c r="H13" s="32">
        <v>8.7115398014956005E-2</v>
      </c>
    </row>
    <row r="14" spans="1:8" ht="14.25" x14ac:dyDescent="0.2">
      <c r="A14" s="32">
        <v>13</v>
      </c>
      <c r="B14" s="33">
        <v>25</v>
      </c>
      <c r="C14" s="32">
        <v>85508</v>
      </c>
      <c r="D14" s="32">
        <v>943149.37520000001</v>
      </c>
      <c r="E14" s="32">
        <v>870462.49509999994</v>
      </c>
      <c r="F14" s="32">
        <v>72686.880099999995</v>
      </c>
      <c r="G14" s="32">
        <v>870462.49509999994</v>
      </c>
      <c r="H14" s="32">
        <v>7.7068258762920103E-2</v>
      </c>
    </row>
    <row r="15" spans="1:8" ht="14.25" x14ac:dyDescent="0.2">
      <c r="A15" s="32">
        <v>14</v>
      </c>
      <c r="B15" s="33">
        <v>26</v>
      </c>
      <c r="C15" s="32">
        <v>68782</v>
      </c>
      <c r="D15" s="32">
        <v>385729.27062939998</v>
      </c>
      <c r="E15" s="32">
        <v>353472.09549704997</v>
      </c>
      <c r="F15" s="32">
        <v>32257.175132349999</v>
      </c>
      <c r="G15" s="32">
        <v>353472.09549704997</v>
      </c>
      <c r="H15" s="32">
        <v>8.3626464436353298E-2</v>
      </c>
    </row>
    <row r="16" spans="1:8" ht="14.25" x14ac:dyDescent="0.2">
      <c r="A16" s="32">
        <v>15</v>
      </c>
      <c r="B16" s="33">
        <v>27</v>
      </c>
      <c r="C16" s="32">
        <v>194227.58</v>
      </c>
      <c r="D16" s="32">
        <v>1255030.6985333301</v>
      </c>
      <c r="E16" s="32">
        <v>1110859.9135</v>
      </c>
      <c r="F16" s="32">
        <v>144170.785033333</v>
      </c>
      <c r="G16" s="32">
        <v>1110859.9135</v>
      </c>
      <c r="H16" s="32">
        <v>0.114874309609969</v>
      </c>
    </row>
    <row r="17" spans="1:8" ht="14.25" x14ac:dyDescent="0.2">
      <c r="A17" s="32">
        <v>16</v>
      </c>
      <c r="B17" s="33">
        <v>29</v>
      </c>
      <c r="C17" s="32">
        <v>206114</v>
      </c>
      <c r="D17" s="32">
        <v>2609278.5689777802</v>
      </c>
      <c r="E17" s="32">
        <v>2480184.60350085</v>
      </c>
      <c r="F17" s="32">
        <v>129093.965476923</v>
      </c>
      <c r="G17" s="32">
        <v>2480184.60350085</v>
      </c>
      <c r="H17" s="32">
        <v>4.9474964847274802E-2</v>
      </c>
    </row>
    <row r="18" spans="1:8" ht="14.25" x14ac:dyDescent="0.2">
      <c r="A18" s="32">
        <v>17</v>
      </c>
      <c r="B18" s="33">
        <v>31</v>
      </c>
      <c r="C18" s="32">
        <v>38663.692000000003</v>
      </c>
      <c r="D18" s="32">
        <v>328342.130512934</v>
      </c>
      <c r="E18" s="32">
        <v>270202.84260642098</v>
      </c>
      <c r="F18" s="32">
        <v>58139.287906512902</v>
      </c>
      <c r="G18" s="32">
        <v>270202.84260642098</v>
      </c>
      <c r="H18" s="32">
        <v>0.17706922902549299</v>
      </c>
    </row>
    <row r="19" spans="1:8" ht="14.25" x14ac:dyDescent="0.2">
      <c r="A19" s="32">
        <v>18</v>
      </c>
      <c r="B19" s="33">
        <v>32</v>
      </c>
      <c r="C19" s="32">
        <v>16682.702000000001</v>
      </c>
      <c r="D19" s="32">
        <v>265499.45991760801</v>
      </c>
      <c r="E19" s="32">
        <v>245524.569644954</v>
      </c>
      <c r="F19" s="32">
        <v>19974.890272654098</v>
      </c>
      <c r="G19" s="32">
        <v>245524.569644954</v>
      </c>
      <c r="H19" s="32">
        <v>7.5235144654730496E-2</v>
      </c>
    </row>
    <row r="20" spans="1:8" ht="14.25" x14ac:dyDescent="0.2">
      <c r="A20" s="32">
        <v>19</v>
      </c>
      <c r="B20" s="33">
        <v>33</v>
      </c>
      <c r="C20" s="32">
        <v>42684.771000000001</v>
      </c>
      <c r="D20" s="32">
        <v>517115.11482190498</v>
      </c>
      <c r="E20" s="32">
        <v>394599.51878450101</v>
      </c>
      <c r="F20" s="32">
        <v>122515.596037403</v>
      </c>
      <c r="G20" s="32">
        <v>394599.51878450101</v>
      </c>
      <c r="H20" s="32">
        <v>0.23692132085444401</v>
      </c>
    </row>
    <row r="21" spans="1:8" ht="14.25" x14ac:dyDescent="0.2">
      <c r="A21" s="32">
        <v>20</v>
      </c>
      <c r="B21" s="33">
        <v>34</v>
      </c>
      <c r="C21" s="32">
        <v>59658.071000000004</v>
      </c>
      <c r="D21" s="32">
        <v>318418.28652751702</v>
      </c>
      <c r="E21" s="32">
        <v>218436.34312857801</v>
      </c>
      <c r="F21" s="32">
        <v>99981.943398938296</v>
      </c>
      <c r="G21" s="32">
        <v>218436.34312857801</v>
      </c>
      <c r="H21" s="32">
        <v>0.313995607756335</v>
      </c>
    </row>
    <row r="22" spans="1:8" ht="14.25" x14ac:dyDescent="0.2">
      <c r="A22" s="32">
        <v>21</v>
      </c>
      <c r="B22" s="33">
        <v>35</v>
      </c>
      <c r="C22" s="32">
        <v>42873.811999999998</v>
      </c>
      <c r="D22" s="32">
        <v>946855.02180796501</v>
      </c>
      <c r="E22" s="32">
        <v>909861.327812389</v>
      </c>
      <c r="F22" s="32">
        <v>36993.693995575202</v>
      </c>
      <c r="G22" s="32">
        <v>909861.327812389</v>
      </c>
      <c r="H22" s="32">
        <v>3.9070072126710501E-2</v>
      </c>
    </row>
    <row r="23" spans="1:8" ht="14.25" x14ac:dyDescent="0.2">
      <c r="A23" s="32">
        <v>22</v>
      </c>
      <c r="B23" s="33">
        <v>36</v>
      </c>
      <c r="C23" s="32">
        <v>152051.39300000001</v>
      </c>
      <c r="D23" s="32">
        <v>628469.99811415898</v>
      </c>
      <c r="E23" s="32">
        <v>529776.09494377195</v>
      </c>
      <c r="F23" s="32">
        <v>98693.903170387595</v>
      </c>
      <c r="G23" s="32">
        <v>529776.09494377195</v>
      </c>
      <c r="H23" s="32">
        <v>0.157038368524412</v>
      </c>
    </row>
    <row r="24" spans="1:8" ht="14.25" x14ac:dyDescent="0.2">
      <c r="A24" s="32">
        <v>23</v>
      </c>
      <c r="B24" s="33">
        <v>37</v>
      </c>
      <c r="C24" s="32">
        <v>157914.913</v>
      </c>
      <c r="D24" s="32">
        <v>1308437.6534814199</v>
      </c>
      <c r="E24" s="32">
        <v>1146879.7761345101</v>
      </c>
      <c r="F24" s="32">
        <v>161557.87734690201</v>
      </c>
      <c r="G24" s="32">
        <v>1146879.7761345101</v>
      </c>
      <c r="H24" s="32">
        <v>0.123473882700515</v>
      </c>
    </row>
    <row r="25" spans="1:8" ht="14.25" x14ac:dyDescent="0.2">
      <c r="A25" s="32">
        <v>24</v>
      </c>
      <c r="B25" s="33">
        <v>38</v>
      </c>
      <c r="C25" s="32">
        <v>266812.212</v>
      </c>
      <c r="D25" s="32">
        <v>1156965.2799053099</v>
      </c>
      <c r="E25" s="32">
        <v>1172689.95022478</v>
      </c>
      <c r="F25" s="32">
        <v>-15724.670319469</v>
      </c>
      <c r="G25" s="32">
        <v>1172689.95022478</v>
      </c>
      <c r="H25" s="32">
        <v>-1.3591307010315801E-2</v>
      </c>
    </row>
    <row r="26" spans="1:8" ht="14.25" x14ac:dyDescent="0.2">
      <c r="A26" s="32">
        <v>25</v>
      </c>
      <c r="B26" s="33">
        <v>39</v>
      </c>
      <c r="C26" s="32">
        <v>101533.997</v>
      </c>
      <c r="D26" s="32">
        <v>144407.13468646799</v>
      </c>
      <c r="E26" s="32">
        <v>105755.12499306101</v>
      </c>
      <c r="F26" s="32">
        <v>38652.009693407497</v>
      </c>
      <c r="G26" s="32">
        <v>105755.12499306101</v>
      </c>
      <c r="H26" s="32">
        <v>0.26765997246138401</v>
      </c>
    </row>
    <row r="27" spans="1:8" ht="14.25" x14ac:dyDescent="0.2">
      <c r="A27" s="32">
        <v>26</v>
      </c>
      <c r="B27" s="33">
        <v>40</v>
      </c>
      <c r="C27" s="32">
        <v>1</v>
      </c>
      <c r="D27" s="32">
        <v>2.4336000000000002</v>
      </c>
      <c r="E27" s="32">
        <v>2.2124000000000001</v>
      </c>
      <c r="F27" s="32">
        <v>0.22120000000000001</v>
      </c>
      <c r="G27" s="32">
        <v>2.2124000000000001</v>
      </c>
      <c r="H27" s="32">
        <v>9.0894148586456294E-2</v>
      </c>
    </row>
    <row r="28" spans="1:8" ht="14.25" x14ac:dyDescent="0.2">
      <c r="A28" s="32">
        <v>27</v>
      </c>
      <c r="B28" s="33">
        <v>42</v>
      </c>
      <c r="C28" s="32">
        <v>11000.567999999999</v>
      </c>
      <c r="D28" s="32">
        <v>193226.96419999999</v>
      </c>
      <c r="E28" s="32">
        <v>172890.00570000001</v>
      </c>
      <c r="F28" s="32">
        <v>20336.958500000001</v>
      </c>
      <c r="G28" s="32">
        <v>172890.00570000001</v>
      </c>
      <c r="H28" s="32">
        <v>0.10524907113352</v>
      </c>
    </row>
    <row r="29" spans="1:8" ht="14.25" x14ac:dyDescent="0.2">
      <c r="A29" s="32">
        <v>28</v>
      </c>
      <c r="B29" s="33">
        <v>75</v>
      </c>
      <c r="C29" s="32">
        <v>379</v>
      </c>
      <c r="D29" s="32">
        <v>211714.52991452999</v>
      </c>
      <c r="E29" s="32">
        <v>199466.991452991</v>
      </c>
      <c r="F29" s="32">
        <v>12247.538461538499</v>
      </c>
      <c r="G29" s="32">
        <v>199466.991452991</v>
      </c>
      <c r="H29" s="32">
        <v>5.7849305224742201E-2</v>
      </c>
    </row>
    <row r="30" spans="1:8" ht="14.25" x14ac:dyDescent="0.2">
      <c r="A30" s="32">
        <v>29</v>
      </c>
      <c r="B30" s="33">
        <v>76</v>
      </c>
      <c r="C30" s="32">
        <v>2056</v>
      </c>
      <c r="D30" s="32">
        <v>322483.85093589697</v>
      </c>
      <c r="E30" s="32">
        <v>303713.54778803402</v>
      </c>
      <c r="F30" s="32">
        <v>18770.3031478632</v>
      </c>
      <c r="G30" s="32">
        <v>303713.54778803402</v>
      </c>
      <c r="H30" s="32">
        <v>5.8205404994355399E-2</v>
      </c>
    </row>
    <row r="31" spans="1:8" ht="14.25" x14ac:dyDescent="0.2">
      <c r="A31" s="32">
        <v>30</v>
      </c>
      <c r="B31" s="33">
        <v>99</v>
      </c>
      <c r="C31" s="32">
        <v>42</v>
      </c>
      <c r="D31" s="32">
        <v>86863.976628091696</v>
      </c>
      <c r="E31" s="32">
        <v>74572.213826488194</v>
      </c>
      <c r="F31" s="32">
        <v>12291.7628016035</v>
      </c>
      <c r="G31" s="32">
        <v>74572.213826488194</v>
      </c>
      <c r="H31" s="32">
        <v>0.141505872500297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2014-08-09T01:46:02Z</dcterms:modified>
</cp:coreProperties>
</file>