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<sst xmlns="http://schemas.openxmlformats.org/spreadsheetml/2006/main" count="116" uniqueCount="73">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</sst>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18139674.263</v>
      </c>
      <c r="F3" s="25">
        <f>RA!I7</f>
        <v>1600840.0700999999</v>
      </c>
      <c r="G3" s="16">
        <f>E3-F3</f>
        <v>16538834.1929</v>
      </c>
      <c r="H3" s="27">
        <f>RA!J7</f>
        <v>8.8250761666943394</v>
      </c>
      <c r="I3" s="20">
        <f>SUM(I4:I40)</f>
        <v>18139678.937968943</v>
      </c>
      <c r="J3" s="21">
        <f>SUM(J4:J40)</f>
        <v>16538834.436661832</v>
      </c>
      <c r="K3" s="22">
        <f>E3-I3</f>
        <v>-4.6749689429998398</v>
      </c>
      <c r="L3" s="22">
        <f>G3-J3</f>
        <v>-0.24376183189451694</v>
      </c>
    </row>
    <row r="4" spans="1:13" x14ac:dyDescent="0.15">
      <c r="A4" s="41">
        <f>RA!A8</f>
        <v>41860</v>
      </c>
      <c r="B4" s="12">
        <v>12</v>
      </c>
      <c r="C4" s="38" t="s">
        <v>6</v>
      </c>
      <c r="D4" s="38"/>
      <c r="E4" s="15">
        <f>VLOOKUP(C4,RA!B8:D39,3,0)</f>
        <v>631947.90410000004</v>
      </c>
      <c r="F4" s="25">
        <f>VLOOKUP(C4,RA!B8:I43,8,0)</f>
        <v>145349.46410000001</v>
      </c>
      <c r="G4" s="16">
        <f t="shared" ref="G4:G40" si="0">E4-F4</f>
        <v>486598.44000000006</v>
      </c>
      <c r="H4" s="27">
        <f>RA!J8</f>
        <v>23.000228841173598</v>
      </c>
      <c r="I4" s="20">
        <f>VLOOKUP(B4,RMS!B:D,3,FALSE)</f>
        <v>631948.45590854704</v>
      </c>
      <c r="J4" s="21">
        <f>VLOOKUP(B4,RMS!B:E,4,FALSE)</f>
        <v>486598.44718632498</v>
      </c>
      <c r="K4" s="22">
        <f t="shared" ref="K4:K40" si="1">E4-I4</f>
        <v>-0.55180854699574411</v>
      </c>
      <c r="L4" s="22">
        <f t="shared" ref="L4:L40" si="2">G4-J4</f>
        <v>-7.1863249177113175E-3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112883.0257</v>
      </c>
      <c r="F5" s="25">
        <f>VLOOKUP(C5,RA!B9:I44,8,0)</f>
        <v>23305.223000000002</v>
      </c>
      <c r="G5" s="16">
        <f t="shared" si="0"/>
        <v>89577.8027</v>
      </c>
      <c r="H5" s="27">
        <f>RA!J9</f>
        <v>20.645462730540501</v>
      </c>
      <c r="I5" s="20">
        <f>VLOOKUP(B5,RMS!B:D,3,FALSE)</f>
        <v>112883.05622752399</v>
      </c>
      <c r="J5" s="21">
        <f>VLOOKUP(B5,RMS!B:E,4,FALSE)</f>
        <v>89577.803947152293</v>
      </c>
      <c r="K5" s="22">
        <f t="shared" si="1"/>
        <v>-3.0527523995260708E-2</v>
      </c>
      <c r="L5" s="22">
        <f t="shared" si="2"/>
        <v>-1.2471522932173684E-3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168700.40160000001</v>
      </c>
      <c r="F6" s="25">
        <f>VLOOKUP(C6,RA!B10:I45,8,0)</f>
        <v>44764.726900000001</v>
      </c>
      <c r="G6" s="16">
        <f t="shared" si="0"/>
        <v>123935.6747</v>
      </c>
      <c r="H6" s="27">
        <f>RA!J10</f>
        <v>26.535044656348902</v>
      </c>
      <c r="I6" s="20">
        <f>VLOOKUP(B6,RMS!B:D,3,FALSE)</f>
        <v>168702.79434017101</v>
      </c>
      <c r="J6" s="21">
        <f>VLOOKUP(B6,RMS!B:E,4,FALSE)</f>
        <v>123935.675313675</v>
      </c>
      <c r="K6" s="22">
        <f t="shared" si="1"/>
        <v>-2.3927401709952392</v>
      </c>
      <c r="L6" s="22">
        <f t="shared" si="2"/>
        <v>-6.1367500165943056E-4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51990.246099999997</v>
      </c>
      <c r="F7" s="25">
        <f>VLOOKUP(C7,RA!B11:I46,8,0)</f>
        <v>11542.564</v>
      </c>
      <c r="G7" s="16">
        <f t="shared" si="0"/>
        <v>40447.682099999998</v>
      </c>
      <c r="H7" s="27">
        <f>RA!J11</f>
        <v>22.2014028896855</v>
      </c>
      <c r="I7" s="20">
        <f>VLOOKUP(B7,RMS!B:D,3,FALSE)</f>
        <v>51990.279749572597</v>
      </c>
      <c r="J7" s="21">
        <f>VLOOKUP(B7,RMS!B:E,4,FALSE)</f>
        <v>40447.682317948696</v>
      </c>
      <c r="K7" s="22">
        <f t="shared" si="1"/>
        <v>-3.3649572600552347E-2</v>
      </c>
      <c r="L7" s="22">
        <f t="shared" si="2"/>
        <v>-2.1794869826408103E-4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356737.67249999999</v>
      </c>
      <c r="F8" s="25">
        <f>VLOOKUP(C8,RA!B12:I47,8,0)</f>
        <v>-22231.177</v>
      </c>
      <c r="G8" s="16">
        <f t="shared" si="0"/>
        <v>378968.84950000001</v>
      </c>
      <c r="H8" s="27">
        <f>RA!J12</f>
        <v>-6.2317996426351598</v>
      </c>
      <c r="I8" s="20">
        <f>VLOOKUP(B8,RMS!B:D,3,FALSE)</f>
        <v>356737.67404700897</v>
      </c>
      <c r="J8" s="21">
        <f>VLOOKUP(B8,RMS!B:E,4,FALSE)</f>
        <v>378968.84974273498</v>
      </c>
      <c r="K8" s="22">
        <f t="shared" si="1"/>
        <v>-1.5470089856535196E-3</v>
      </c>
      <c r="L8" s="22">
        <f t="shared" si="2"/>
        <v>-2.4273496819660068E-4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272494.0159</v>
      </c>
      <c r="F9" s="25">
        <f>VLOOKUP(C9,RA!B13:I48,8,0)</f>
        <v>64813.019</v>
      </c>
      <c r="G9" s="16">
        <f t="shared" si="0"/>
        <v>207680.9969</v>
      </c>
      <c r="H9" s="27">
        <f>RA!J13</f>
        <v>23.785116449597599</v>
      </c>
      <c r="I9" s="20">
        <f>VLOOKUP(B9,RMS!B:D,3,FALSE)</f>
        <v>272494.186296581</v>
      </c>
      <c r="J9" s="21">
        <f>VLOOKUP(B9,RMS!B:E,4,FALSE)</f>
        <v>207680.99642820499</v>
      </c>
      <c r="K9" s="22">
        <f t="shared" si="1"/>
        <v>-0.1703965810011141</v>
      </c>
      <c r="L9" s="22">
        <f t="shared" si="2"/>
        <v>4.7179500688798726E-4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155832.39939999999</v>
      </c>
      <c r="F10" s="25">
        <f>VLOOKUP(C10,RA!B14:I49,8,0)</f>
        <v>-4585.6487999999999</v>
      </c>
      <c r="G10" s="16">
        <f t="shared" si="0"/>
        <v>160418.04819999999</v>
      </c>
      <c r="H10" s="27">
        <f>RA!J14</f>
        <v>-2.9426799674881998</v>
      </c>
      <c r="I10" s="20">
        <f>VLOOKUP(B10,RMS!B:D,3,FALSE)</f>
        <v>155832.42768803399</v>
      </c>
      <c r="J10" s="21">
        <f>VLOOKUP(B10,RMS!B:E,4,FALSE)</f>
        <v>160418.046705983</v>
      </c>
      <c r="K10" s="22">
        <f t="shared" si="1"/>
        <v>-2.8288033994613215E-2</v>
      </c>
      <c r="L10" s="22">
        <f t="shared" si="2"/>
        <v>1.494016993092373E-3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95691.047900000005</v>
      </c>
      <c r="F11" s="25">
        <f>VLOOKUP(C11,RA!B15:I50,8,0)</f>
        <v>11542.3914</v>
      </c>
      <c r="G11" s="16">
        <f t="shared" si="0"/>
        <v>84148.656500000012</v>
      </c>
      <c r="H11" s="27">
        <f>RA!J15</f>
        <v>12.062143380499</v>
      </c>
      <c r="I11" s="20">
        <f>VLOOKUP(B11,RMS!B:D,3,FALSE)</f>
        <v>95691.107524786305</v>
      </c>
      <c r="J11" s="21">
        <f>VLOOKUP(B11,RMS!B:E,4,FALSE)</f>
        <v>84148.656754700904</v>
      </c>
      <c r="K11" s="22">
        <f t="shared" si="1"/>
        <v>-5.9624786299536936E-2</v>
      </c>
      <c r="L11" s="22">
        <f t="shared" si="2"/>
        <v>-2.5470089167356491E-4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985002.51520000002</v>
      </c>
      <c r="F12" s="25">
        <f>VLOOKUP(C12,RA!B16:I51,8,0)</f>
        <v>19433.907200000001</v>
      </c>
      <c r="G12" s="16">
        <f t="shared" si="0"/>
        <v>965568.60800000001</v>
      </c>
      <c r="H12" s="27">
        <f>RA!J16</f>
        <v>1.97298046452745</v>
      </c>
      <c r="I12" s="20">
        <f>VLOOKUP(B12,RMS!B:D,3,FALSE)</f>
        <v>985002.3456</v>
      </c>
      <c r="J12" s="21">
        <f>VLOOKUP(B12,RMS!B:E,4,FALSE)</f>
        <v>965568.60800000001</v>
      </c>
      <c r="K12" s="22">
        <f t="shared" si="1"/>
        <v>0.16960000002291054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501103.17479999998</v>
      </c>
      <c r="F13" s="25">
        <f>VLOOKUP(C13,RA!B17:I52,8,0)</f>
        <v>56935.971400000002</v>
      </c>
      <c r="G13" s="16">
        <f t="shared" si="0"/>
        <v>444167.2034</v>
      </c>
      <c r="H13" s="27">
        <f>RA!J17</f>
        <v>11.3621254590383</v>
      </c>
      <c r="I13" s="20">
        <f>VLOOKUP(B13,RMS!B:D,3,FALSE)</f>
        <v>501103.26694615401</v>
      </c>
      <c r="J13" s="21">
        <f>VLOOKUP(B13,RMS!B:E,4,FALSE)</f>
        <v>444167.20381452999</v>
      </c>
      <c r="K13" s="22">
        <f t="shared" si="1"/>
        <v>-9.2146154027432203E-2</v>
      </c>
      <c r="L13" s="22">
        <f t="shared" si="2"/>
        <v>-4.14529989939183E-4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1951129.8182000001</v>
      </c>
      <c r="F14" s="25">
        <f>VLOOKUP(C14,RA!B18:I53,8,0)</f>
        <v>295467.43699999998</v>
      </c>
      <c r="G14" s="16">
        <f t="shared" si="0"/>
        <v>1655662.3812000002</v>
      </c>
      <c r="H14" s="27">
        <f>RA!J18</f>
        <v>15.1434022607774</v>
      </c>
      <c r="I14" s="20">
        <f>VLOOKUP(B14,RMS!B:D,3,FALSE)</f>
        <v>1951130.31662222</v>
      </c>
      <c r="J14" s="21">
        <f>VLOOKUP(B14,RMS!B:E,4,FALSE)</f>
        <v>1655662.3865316201</v>
      </c>
      <c r="K14" s="22">
        <f t="shared" si="1"/>
        <v>-0.49842221988365054</v>
      </c>
      <c r="L14" s="22">
        <f t="shared" si="2"/>
        <v>-5.3316198755055666E-3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500021.24810000003</v>
      </c>
      <c r="F15" s="25">
        <f>VLOOKUP(C15,RA!B19:I54,8,0)</f>
        <v>44886.6584</v>
      </c>
      <c r="G15" s="16">
        <f t="shared" si="0"/>
        <v>455134.58970000001</v>
      </c>
      <c r="H15" s="27">
        <f>RA!J19</f>
        <v>8.9769501937291807</v>
      </c>
      <c r="I15" s="20">
        <f>VLOOKUP(B15,RMS!B:D,3,FALSE)</f>
        <v>500021.26077435899</v>
      </c>
      <c r="J15" s="21">
        <f>VLOOKUP(B15,RMS!B:E,4,FALSE)</f>
        <v>455134.58965726499</v>
      </c>
      <c r="K15" s="22">
        <f t="shared" si="1"/>
        <v>-1.2674358964432031E-2</v>
      </c>
      <c r="L15" s="22">
        <f t="shared" si="2"/>
        <v>4.2735016904771328E-5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974122.00159999996</v>
      </c>
      <c r="F16" s="25">
        <f>VLOOKUP(C16,RA!B20:I55,8,0)</f>
        <v>72823.81</v>
      </c>
      <c r="G16" s="16">
        <f t="shared" si="0"/>
        <v>901298.19160000002</v>
      </c>
      <c r="H16" s="27">
        <f>RA!J20</f>
        <v>7.4758407961617301</v>
      </c>
      <c r="I16" s="20">
        <f>VLOOKUP(B16,RMS!B:D,3,FALSE)</f>
        <v>974121.91559999995</v>
      </c>
      <c r="J16" s="21">
        <f>VLOOKUP(B16,RMS!B:E,4,FALSE)</f>
        <v>901298.19160000002</v>
      </c>
      <c r="K16" s="22">
        <f t="shared" si="1"/>
        <v>8.6000000010244548E-2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397163.13020000001</v>
      </c>
      <c r="F17" s="25">
        <f>VLOOKUP(C17,RA!B21:I56,8,0)</f>
        <v>31367.092499999999</v>
      </c>
      <c r="G17" s="16">
        <f t="shared" si="0"/>
        <v>365796.03769999999</v>
      </c>
      <c r="H17" s="27">
        <f>RA!J21</f>
        <v>7.8977855986290599</v>
      </c>
      <c r="I17" s="20">
        <f>VLOOKUP(B17,RMS!B:D,3,FALSE)</f>
        <v>397162.94683980802</v>
      </c>
      <c r="J17" s="21">
        <f>VLOOKUP(B17,RMS!B:E,4,FALSE)</f>
        <v>365796.03760485601</v>
      </c>
      <c r="K17" s="22">
        <f t="shared" si="1"/>
        <v>0.18336019199341536</v>
      </c>
      <c r="L17" s="22">
        <f t="shared" si="2"/>
        <v>9.5143972430378199E-5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1342625.2664000001</v>
      </c>
      <c r="F18" s="25">
        <f>VLOOKUP(C18,RA!B22:I57,8,0)</f>
        <v>150784.11060000001</v>
      </c>
      <c r="G18" s="16">
        <f t="shared" si="0"/>
        <v>1191841.1558000001</v>
      </c>
      <c r="H18" s="27">
        <f>RA!J22</f>
        <v>11.2305432031902</v>
      </c>
      <c r="I18" s="20">
        <f>VLOOKUP(B18,RMS!B:D,3,FALSE)</f>
        <v>1342625.5472333301</v>
      </c>
      <c r="J18" s="21">
        <f>VLOOKUP(B18,RMS!B:E,4,FALSE)</f>
        <v>1191841.1528</v>
      </c>
      <c r="K18" s="22">
        <f t="shared" si="1"/>
        <v>-0.28083333000540733</v>
      </c>
      <c r="L18" s="22">
        <f t="shared" si="2"/>
        <v>3.0000000260770321E-3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2970538.6938999998</v>
      </c>
      <c r="F19" s="25">
        <f>VLOOKUP(C19,RA!B23:I58,8,0)</f>
        <v>38363.192499999997</v>
      </c>
      <c r="G19" s="16">
        <f t="shared" si="0"/>
        <v>2932175.5014</v>
      </c>
      <c r="H19" s="27">
        <f>RA!J23</f>
        <v>1.2914557409664</v>
      </c>
      <c r="I19" s="20">
        <f>VLOOKUP(B19,RMS!B:D,3,FALSE)</f>
        <v>2970539.7908367501</v>
      </c>
      <c r="J19" s="21">
        <f>VLOOKUP(B19,RMS!B:E,4,FALSE)</f>
        <v>2932175.5387555598</v>
      </c>
      <c r="K19" s="22">
        <f t="shared" si="1"/>
        <v>-1.0969367502257228</v>
      </c>
      <c r="L19" s="22">
        <f t="shared" si="2"/>
        <v>-3.7355559878051281E-2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337603.07809999998</v>
      </c>
      <c r="F20" s="25">
        <f>VLOOKUP(C20,RA!B24:I59,8,0)</f>
        <v>59528.975299999998</v>
      </c>
      <c r="G20" s="16">
        <f t="shared" si="0"/>
        <v>278074.10279999999</v>
      </c>
      <c r="H20" s="27">
        <f>RA!J24</f>
        <v>17.632829544986301</v>
      </c>
      <c r="I20" s="20">
        <f>VLOOKUP(B20,RMS!B:D,3,FALSE)</f>
        <v>337603.08305474598</v>
      </c>
      <c r="J20" s="21">
        <f>VLOOKUP(B20,RMS!B:E,4,FALSE)</f>
        <v>278074.08808908</v>
      </c>
      <c r="K20" s="22">
        <f t="shared" si="1"/>
        <v>-4.9547459930181503E-3</v>
      </c>
      <c r="L20" s="22">
        <f t="shared" si="2"/>
        <v>1.4710919989738613E-2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315251.06880000001</v>
      </c>
      <c r="F21" s="25">
        <f>VLOOKUP(C21,RA!B25:I60,8,0)</f>
        <v>25590.893800000002</v>
      </c>
      <c r="G21" s="16">
        <f t="shared" si="0"/>
        <v>289660.17499999999</v>
      </c>
      <c r="H21" s="27">
        <f>RA!J25</f>
        <v>8.1176231685467304</v>
      </c>
      <c r="I21" s="20">
        <f>VLOOKUP(B21,RMS!B:D,3,FALSE)</f>
        <v>315251.07457948697</v>
      </c>
      <c r="J21" s="21">
        <f>VLOOKUP(B21,RMS!B:E,4,FALSE)</f>
        <v>289660.17176376103</v>
      </c>
      <c r="K21" s="22">
        <f t="shared" si="1"/>
        <v>-5.779486964456737E-3</v>
      </c>
      <c r="L21" s="22">
        <f t="shared" si="2"/>
        <v>3.2362389611080289E-3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531165.75249999994</v>
      </c>
      <c r="F22" s="25">
        <f>VLOOKUP(C22,RA!B26:I61,8,0)</f>
        <v>116428.3624</v>
      </c>
      <c r="G22" s="16">
        <f t="shared" si="0"/>
        <v>414737.39009999996</v>
      </c>
      <c r="H22" s="27">
        <f>RA!J26</f>
        <v>21.919403096305601</v>
      </c>
      <c r="I22" s="20">
        <f>VLOOKUP(B22,RMS!B:D,3,FALSE)</f>
        <v>531165.74934908096</v>
      </c>
      <c r="J22" s="21">
        <f>VLOOKUP(B22,RMS!B:E,4,FALSE)</f>
        <v>414737.32692500798</v>
      </c>
      <c r="K22" s="22">
        <f t="shared" si="1"/>
        <v>3.1509189866483212E-3</v>
      </c>
      <c r="L22" s="22">
        <f t="shared" si="2"/>
        <v>6.3174991984851658E-2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300605.60639999999</v>
      </c>
      <c r="F23" s="25">
        <f>VLOOKUP(C23,RA!B27:I62,8,0)</f>
        <v>97145.447899999999</v>
      </c>
      <c r="G23" s="16">
        <f t="shared" si="0"/>
        <v>203460.15849999999</v>
      </c>
      <c r="H23" s="27">
        <f>RA!J27</f>
        <v>32.316578876687203</v>
      </c>
      <c r="I23" s="20">
        <f>VLOOKUP(B23,RMS!B:D,3,FALSE)</f>
        <v>300605.532042115</v>
      </c>
      <c r="J23" s="21">
        <f>VLOOKUP(B23,RMS!B:E,4,FALSE)</f>
        <v>203460.17898218299</v>
      </c>
      <c r="K23" s="22">
        <f t="shared" si="1"/>
        <v>7.435788499424234E-2</v>
      </c>
      <c r="L23" s="22">
        <f t="shared" si="2"/>
        <v>-2.04821829975117E-2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1053573.4310999999</v>
      </c>
      <c r="F24" s="25">
        <f>VLOOKUP(C24,RA!B28:I63,8,0)</f>
        <v>44570.316599999998</v>
      </c>
      <c r="G24" s="16">
        <f t="shared" si="0"/>
        <v>1009003.1144999999</v>
      </c>
      <c r="H24" s="27">
        <f>RA!J28</f>
        <v>4.2303948907923399</v>
      </c>
      <c r="I24" s="20">
        <f>VLOOKUP(B24,RMS!B:D,3,FALSE)</f>
        <v>1053573.43114336</v>
      </c>
      <c r="J24" s="21">
        <f>VLOOKUP(B24,RMS!B:E,4,FALSE)</f>
        <v>1009003.08022301</v>
      </c>
      <c r="K24" s="22">
        <f t="shared" si="1"/>
        <v>-4.3360050767660141E-5</v>
      </c>
      <c r="L24" s="22">
        <f t="shared" si="2"/>
        <v>3.427698987070471E-2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655622.88560000004</v>
      </c>
      <c r="F25" s="25">
        <f>VLOOKUP(C25,RA!B29:I64,8,0)</f>
        <v>94122.825899999996</v>
      </c>
      <c r="G25" s="16">
        <f t="shared" si="0"/>
        <v>561500.0597000001</v>
      </c>
      <c r="H25" s="27">
        <f>RA!J29</f>
        <v>14.356244720448201</v>
      </c>
      <c r="I25" s="20">
        <f>VLOOKUP(B25,RMS!B:D,3,FALSE)</f>
        <v>655622.88340000005</v>
      </c>
      <c r="J25" s="21">
        <f>VLOOKUP(B25,RMS!B:E,4,FALSE)</f>
        <v>561500.03174026299</v>
      </c>
      <c r="K25" s="22">
        <f t="shared" si="1"/>
        <v>2.199999988079071E-3</v>
      </c>
      <c r="L25" s="22">
        <f t="shared" si="2"/>
        <v>2.795973711181432E-2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1331951.8012000001</v>
      </c>
      <c r="F26" s="25">
        <f>VLOOKUP(C26,RA!B30:I65,8,0)</f>
        <v>88371.900800000003</v>
      </c>
      <c r="G26" s="16">
        <f t="shared" si="0"/>
        <v>1243579.9004000002</v>
      </c>
      <c r="H26" s="27">
        <f>RA!J30</f>
        <v>6.6347671680298603</v>
      </c>
      <c r="I26" s="20">
        <f>VLOOKUP(B26,RMS!B:D,3,FALSE)</f>
        <v>1331951.8090132701</v>
      </c>
      <c r="J26" s="21">
        <f>VLOOKUP(B26,RMS!B:E,4,FALSE)</f>
        <v>1243579.91238543</v>
      </c>
      <c r="K26" s="22">
        <f t="shared" si="1"/>
        <v>-7.8132699709385633E-3</v>
      </c>
      <c r="L26" s="22">
        <f t="shared" si="2"/>
        <v>-1.1985429795458913E-2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1123014.5903</v>
      </c>
      <c r="F27" s="25">
        <f>VLOOKUP(C27,RA!B31:I66,8,0)</f>
        <v>-5719.8217999999997</v>
      </c>
      <c r="G27" s="16">
        <f t="shared" si="0"/>
        <v>1128734.4121000001</v>
      </c>
      <c r="H27" s="27">
        <f>RA!J31</f>
        <v>-0.50932746995495604</v>
      </c>
      <c r="I27" s="20">
        <f>VLOOKUP(B27,RMS!B:D,3,FALSE)</f>
        <v>1123014.55144513</v>
      </c>
      <c r="J27" s="21">
        <f>VLOOKUP(B27,RMS!B:E,4,FALSE)</f>
        <v>1128734.73361062</v>
      </c>
      <c r="K27" s="22">
        <f t="shared" si="1"/>
        <v>3.8854870013892651E-2</v>
      </c>
      <c r="L27" s="22">
        <f t="shared" si="2"/>
        <v>-0.32151061994954944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143650.47070000001</v>
      </c>
      <c r="F28" s="25">
        <f>VLOOKUP(C28,RA!B32:I67,8,0)</f>
        <v>38224.330999999998</v>
      </c>
      <c r="G28" s="16">
        <f t="shared" si="0"/>
        <v>105426.1397</v>
      </c>
      <c r="H28" s="27">
        <f>RA!J32</f>
        <v>26.609262617612799</v>
      </c>
      <c r="I28" s="20">
        <f>VLOOKUP(B28,RMS!B:D,3,FALSE)</f>
        <v>143650.443405317</v>
      </c>
      <c r="J28" s="21">
        <f>VLOOKUP(B28,RMS!B:E,4,FALSE)</f>
        <v>105426.129200728</v>
      </c>
      <c r="K28" s="22">
        <f t="shared" si="1"/>
        <v>2.7294683008221909E-2</v>
      </c>
      <c r="L28" s="22">
        <f t="shared" si="2"/>
        <v>1.0499272000743076E-2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190630.6844</v>
      </c>
      <c r="F31" s="25">
        <f>VLOOKUP(C31,RA!B35:I70,8,0)</f>
        <v>20027.075499999999</v>
      </c>
      <c r="G31" s="16">
        <f t="shared" si="0"/>
        <v>170603.60889999999</v>
      </c>
      <c r="H31" s="27">
        <f>RA!J35</f>
        <v>10.505693541957401</v>
      </c>
      <c r="I31" s="20">
        <f>VLOOKUP(B31,RMS!B:D,3,FALSE)</f>
        <v>190630.68410000001</v>
      </c>
      <c r="J31" s="21">
        <f>VLOOKUP(B31,RMS!B:E,4,FALSE)</f>
        <v>170603.59599999999</v>
      </c>
      <c r="K31" s="22">
        <f t="shared" si="1"/>
        <v>2.9999998514540493E-4</v>
      </c>
      <c r="L31" s="22">
        <f t="shared" si="2"/>
        <v>1.2900000001536682E-2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227053.8462</v>
      </c>
      <c r="F35" s="25">
        <f>VLOOKUP(C35,RA!B8:I74,8,0)</f>
        <v>11924.720300000001</v>
      </c>
      <c r="G35" s="16">
        <f t="shared" si="0"/>
        <v>215129.12589999998</v>
      </c>
      <c r="H35" s="27">
        <f>RA!J39</f>
        <v>5.2519349482836502</v>
      </c>
      <c r="I35" s="20">
        <f>VLOOKUP(B35,RMS!B:D,3,FALSE)</f>
        <v>227053.84615384601</v>
      </c>
      <c r="J35" s="21">
        <f>VLOOKUP(B35,RMS!B:E,4,FALSE)</f>
        <v>215129.12820512801</v>
      </c>
      <c r="K35" s="22">
        <f t="shared" si="1"/>
        <v>4.615398938767612E-5</v>
      </c>
      <c r="L35" s="22">
        <f t="shared" si="2"/>
        <v>-2.3051280295476317E-3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455362.92810000002</v>
      </c>
      <c r="F36" s="25">
        <f>VLOOKUP(C36,RA!B8:I75,8,0)</f>
        <v>25250.117900000001</v>
      </c>
      <c r="G36" s="16">
        <f t="shared" si="0"/>
        <v>430112.81020000001</v>
      </c>
      <c r="H36" s="27">
        <f>RA!J40</f>
        <v>5.5450534819239703</v>
      </c>
      <c r="I36" s="20">
        <f>VLOOKUP(B36,RMS!B:D,3,FALSE)</f>
        <v>455362.920223077</v>
      </c>
      <c r="J36" s="21">
        <f>VLOOKUP(B36,RMS!B:E,4,FALSE)</f>
        <v>430112.81615640997</v>
      </c>
      <c r="K36" s="22">
        <f t="shared" si="1"/>
        <v>7.8769230167381465E-3</v>
      </c>
      <c r="L36" s="22">
        <f t="shared" si="2"/>
        <v>-5.956409964710474E-3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6205.558</v>
      </c>
      <c r="F40" s="25">
        <f>VLOOKUP(C40,RA!B8:I78,8,0)</f>
        <v>812.18230000000005</v>
      </c>
      <c r="G40" s="16">
        <f t="shared" si="0"/>
        <v>5393.3756999999996</v>
      </c>
      <c r="H40" s="27">
        <f>RA!J43</f>
        <v>0</v>
      </c>
      <c r="I40" s="20">
        <f>VLOOKUP(B40,RMS!B:D,3,FALSE)</f>
        <v>6205.5578246728701</v>
      </c>
      <c r="J40" s="21">
        <f>VLOOKUP(B40,RMS!B:E,4,FALSE)</f>
        <v>5393.3762196505604</v>
      </c>
      <c r="K40" s="22">
        <f t="shared" si="1"/>
        <v>1.7532712990941945E-4</v>
      </c>
      <c r="L40" s="22">
        <f t="shared" si="2"/>
        <v>-5.1965056081826333E-4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6"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18139674.263</v>
      </c>
      <c r="E7" s="65">
        <v>22887071</v>
      </c>
      <c r="F7" s="66">
        <v>79.257298861003306</v>
      </c>
      <c r="G7" s="65">
        <v>15359118.5658</v>
      </c>
      <c r="H7" s="66">
        <v>18.103615030301601</v>
      </c>
      <c r="I7" s="65">
        <v>1600840.0700999999</v>
      </c>
      <c r="J7" s="66">
        <v>8.8250761666943394</v>
      </c>
      <c r="K7" s="65">
        <v>1740544.422</v>
      </c>
      <c r="L7" s="66">
        <v>11.3323197196723</v>
      </c>
      <c r="M7" s="66">
        <v>-8.0264743682594994E-2</v>
      </c>
      <c r="N7" s="65">
        <v>152694161.66639999</v>
      </c>
      <c r="O7" s="65">
        <v>4370273239.8296003</v>
      </c>
      <c r="P7" s="65">
        <v>1053680</v>
      </c>
      <c r="Q7" s="65">
        <v>1023540</v>
      </c>
      <c r="R7" s="66">
        <v>2.9446821814486999</v>
      </c>
      <c r="S7" s="65">
        <v>17.215543868157301</v>
      </c>
      <c r="T7" s="65">
        <v>16.678911097856499</v>
      </c>
      <c r="U7" s="67">
        <v>3.1171409652264299</v>
      </c>
      <c r="V7" s="55"/>
      <c r="W7" s="55"/>
    </row>
    <row r="8" spans="1:23" ht="14.25" thickBot="1" x14ac:dyDescent="0.2">
      <c r="A8" s="52">
        <v>41860</v>
      </c>
      <c r="B8" s="42" t="s">
        <v>6</v>
      </c>
      <c r="C8" s="43"/>
      <c r="D8" s="68">
        <v>631947.90410000004</v>
      </c>
      <c r="E8" s="68">
        <v>639055</v>
      </c>
      <c r="F8" s="69">
        <v>98.887874142288197</v>
      </c>
      <c r="G8" s="68">
        <v>435916.64350000001</v>
      </c>
      <c r="H8" s="69">
        <v>44.9698958557887</v>
      </c>
      <c r="I8" s="68">
        <v>145349.46410000001</v>
      </c>
      <c r="J8" s="69">
        <v>23.000228841173598</v>
      </c>
      <c r="K8" s="68">
        <v>103300.81479999999</v>
      </c>
      <c r="L8" s="69">
        <v>23.697378005710402</v>
      </c>
      <c r="M8" s="69">
        <v>0.407050509537704</v>
      </c>
      <c r="N8" s="68">
        <v>5156724.3421999998</v>
      </c>
      <c r="O8" s="68">
        <v>165795403.77000001</v>
      </c>
      <c r="P8" s="68">
        <v>25471</v>
      </c>
      <c r="Q8" s="68">
        <v>23691</v>
      </c>
      <c r="R8" s="69">
        <v>7.5134017137309597</v>
      </c>
      <c r="S8" s="68">
        <v>24.8104865965215</v>
      </c>
      <c r="T8" s="68">
        <v>24.069765611413601</v>
      </c>
      <c r="U8" s="70">
        <v>2.98551575047206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112883.0257</v>
      </c>
      <c r="E9" s="68">
        <v>143800</v>
      </c>
      <c r="F9" s="69">
        <v>78.500017872044495</v>
      </c>
      <c r="G9" s="68">
        <v>105644.1256</v>
      </c>
      <c r="H9" s="69">
        <v>6.85215581925363</v>
      </c>
      <c r="I9" s="68">
        <v>23305.223000000002</v>
      </c>
      <c r="J9" s="69">
        <v>20.645462730540501</v>
      </c>
      <c r="K9" s="68">
        <v>20738.295900000001</v>
      </c>
      <c r="L9" s="69">
        <v>19.630335129585301</v>
      </c>
      <c r="M9" s="69">
        <v>0.123777146993066</v>
      </c>
      <c r="N9" s="68">
        <v>940846.53670000006</v>
      </c>
      <c r="O9" s="68">
        <v>28088750.650199998</v>
      </c>
      <c r="P9" s="68">
        <v>6525</v>
      </c>
      <c r="Q9" s="68">
        <v>6225</v>
      </c>
      <c r="R9" s="69">
        <v>4.81927710843373</v>
      </c>
      <c r="S9" s="68">
        <v>17.3000805670498</v>
      </c>
      <c r="T9" s="68">
        <v>17.465856321285099</v>
      </c>
      <c r="U9" s="70">
        <v>-0.95823689139965396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168700.40160000001</v>
      </c>
      <c r="E10" s="68">
        <v>210844</v>
      </c>
      <c r="F10" s="69">
        <v>80.011952723340499</v>
      </c>
      <c r="G10" s="68">
        <v>153556.6611</v>
      </c>
      <c r="H10" s="69">
        <v>9.8619886571628399</v>
      </c>
      <c r="I10" s="68">
        <v>44764.726900000001</v>
      </c>
      <c r="J10" s="69">
        <v>26.535044656348902</v>
      </c>
      <c r="K10" s="68">
        <v>35288.358</v>
      </c>
      <c r="L10" s="69">
        <v>22.980675502588099</v>
      </c>
      <c r="M10" s="69">
        <v>0.268540942029663</v>
      </c>
      <c r="N10" s="68">
        <v>1530672.2146000001</v>
      </c>
      <c r="O10" s="68">
        <v>42820678.5823</v>
      </c>
      <c r="P10" s="68">
        <v>98577</v>
      </c>
      <c r="Q10" s="68">
        <v>95798</v>
      </c>
      <c r="R10" s="69">
        <v>2.9008956345643901</v>
      </c>
      <c r="S10" s="68">
        <v>1.71135662071274</v>
      </c>
      <c r="T10" s="68">
        <v>1.70118878577841</v>
      </c>
      <c r="U10" s="70">
        <v>0.59413887270898502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51990.246099999997</v>
      </c>
      <c r="E11" s="68">
        <v>53272</v>
      </c>
      <c r="F11" s="69">
        <v>97.593944473644697</v>
      </c>
      <c r="G11" s="68">
        <v>37877.842799999999</v>
      </c>
      <c r="H11" s="69">
        <v>37.257674293954302</v>
      </c>
      <c r="I11" s="68">
        <v>11542.564</v>
      </c>
      <c r="J11" s="69">
        <v>22.2014028896855</v>
      </c>
      <c r="K11" s="68">
        <v>6014.6100999999999</v>
      </c>
      <c r="L11" s="69">
        <v>15.8789668454931</v>
      </c>
      <c r="M11" s="69">
        <v>0.91908765623893096</v>
      </c>
      <c r="N11" s="68">
        <v>443808.77470000001</v>
      </c>
      <c r="O11" s="68">
        <v>17547067.170499999</v>
      </c>
      <c r="P11" s="68">
        <v>2776</v>
      </c>
      <c r="Q11" s="68">
        <v>2539</v>
      </c>
      <c r="R11" s="69">
        <v>9.3343836155966908</v>
      </c>
      <c r="S11" s="68">
        <v>18.728474819884699</v>
      </c>
      <c r="T11" s="68">
        <v>17.925592280425398</v>
      </c>
      <c r="U11" s="70">
        <v>4.2869616836439599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356737.67249999999</v>
      </c>
      <c r="E12" s="68">
        <v>231782</v>
      </c>
      <c r="F12" s="69">
        <v>153.91086128344699</v>
      </c>
      <c r="G12" s="68">
        <v>156304.41740000001</v>
      </c>
      <c r="H12" s="69">
        <v>128.232623513812</v>
      </c>
      <c r="I12" s="68">
        <v>-22231.177</v>
      </c>
      <c r="J12" s="69">
        <v>-6.2317996426351598</v>
      </c>
      <c r="K12" s="68">
        <v>-11091.715700000001</v>
      </c>
      <c r="L12" s="69">
        <v>-7.0962266354987902</v>
      </c>
      <c r="M12" s="69">
        <v>1.0043046180853701</v>
      </c>
      <c r="N12" s="68">
        <v>1487946.4561999999</v>
      </c>
      <c r="O12" s="68">
        <v>52257142.282899998</v>
      </c>
      <c r="P12" s="68">
        <v>3003</v>
      </c>
      <c r="Q12" s="68">
        <v>1291</v>
      </c>
      <c r="R12" s="69">
        <v>132.61037955073601</v>
      </c>
      <c r="S12" s="68">
        <v>118.793763736264</v>
      </c>
      <c r="T12" s="68">
        <v>82.731957319906996</v>
      </c>
      <c r="U12" s="70">
        <v>30.356649441984299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272494.0159</v>
      </c>
      <c r="E13" s="68">
        <v>333469</v>
      </c>
      <c r="F13" s="69">
        <v>81.714946786657805</v>
      </c>
      <c r="G13" s="68">
        <v>246619.15030000001</v>
      </c>
      <c r="H13" s="69">
        <v>10.4918314609893</v>
      </c>
      <c r="I13" s="68">
        <v>64813.019</v>
      </c>
      <c r="J13" s="69">
        <v>23.785116449597599</v>
      </c>
      <c r="K13" s="68">
        <v>55526.0766</v>
      </c>
      <c r="L13" s="69">
        <v>22.5149087296973</v>
      </c>
      <c r="M13" s="69">
        <v>0.16725371156513499</v>
      </c>
      <c r="N13" s="68">
        <v>2429838.7497999999</v>
      </c>
      <c r="O13" s="68">
        <v>83118438.060599998</v>
      </c>
      <c r="P13" s="68">
        <v>11022</v>
      </c>
      <c r="Q13" s="68">
        <v>10371</v>
      </c>
      <c r="R13" s="69">
        <v>6.2771188892102998</v>
      </c>
      <c r="S13" s="68">
        <v>24.722737788060201</v>
      </c>
      <c r="T13" s="68">
        <v>23.941840748240299</v>
      </c>
      <c r="U13" s="70">
        <v>3.1586187845145899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155832.39939999999</v>
      </c>
      <c r="E14" s="68">
        <v>171056</v>
      </c>
      <c r="F14" s="69">
        <v>91.100224137124698</v>
      </c>
      <c r="G14" s="68">
        <v>122653.3792</v>
      </c>
      <c r="H14" s="69">
        <v>27.051044509664798</v>
      </c>
      <c r="I14" s="68">
        <v>-4585.6487999999999</v>
      </c>
      <c r="J14" s="69">
        <v>-2.9426799674881998</v>
      </c>
      <c r="K14" s="68">
        <v>11637.3063</v>
      </c>
      <c r="L14" s="69">
        <v>9.48796223626589</v>
      </c>
      <c r="M14" s="69">
        <v>-1.3940472719189301</v>
      </c>
      <c r="N14" s="68">
        <v>1353782.7342000001</v>
      </c>
      <c r="O14" s="68">
        <v>39746028.274599999</v>
      </c>
      <c r="P14" s="68">
        <v>3287</v>
      </c>
      <c r="Q14" s="68">
        <v>3601</v>
      </c>
      <c r="R14" s="69">
        <v>-8.71980005554013</v>
      </c>
      <c r="S14" s="68">
        <v>47.408700760571897</v>
      </c>
      <c r="T14" s="68">
        <v>45.384442821438498</v>
      </c>
      <c r="U14" s="70">
        <v>4.2698026030212501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95691.047900000005</v>
      </c>
      <c r="E15" s="68">
        <v>115862</v>
      </c>
      <c r="F15" s="69">
        <v>82.590536931867206</v>
      </c>
      <c r="G15" s="68">
        <v>84446.726500000004</v>
      </c>
      <c r="H15" s="69">
        <v>13.3152839263698</v>
      </c>
      <c r="I15" s="68">
        <v>11542.3914</v>
      </c>
      <c r="J15" s="69">
        <v>12.062143380499</v>
      </c>
      <c r="K15" s="68">
        <v>11088.367</v>
      </c>
      <c r="L15" s="69">
        <v>13.130606075062</v>
      </c>
      <c r="M15" s="69">
        <v>4.0946011256662002E-2</v>
      </c>
      <c r="N15" s="68">
        <v>847220.67599999998</v>
      </c>
      <c r="O15" s="68">
        <v>30864689.224399999</v>
      </c>
      <c r="P15" s="68">
        <v>4313</v>
      </c>
      <c r="Q15" s="68">
        <v>4083</v>
      </c>
      <c r="R15" s="69">
        <v>5.6331129071761001</v>
      </c>
      <c r="S15" s="68">
        <v>22.1866561326223</v>
      </c>
      <c r="T15" s="68">
        <v>20.853645456772</v>
      </c>
      <c r="U15" s="70">
        <v>6.0081639517111398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985002.51520000002</v>
      </c>
      <c r="E16" s="68">
        <v>1300180</v>
      </c>
      <c r="F16" s="69">
        <v>75.758934547524206</v>
      </c>
      <c r="G16" s="68">
        <v>903421.78359999997</v>
      </c>
      <c r="H16" s="69">
        <v>9.0301931037032599</v>
      </c>
      <c r="I16" s="68">
        <v>19433.907200000001</v>
      </c>
      <c r="J16" s="69">
        <v>1.97298046452745</v>
      </c>
      <c r="K16" s="68">
        <v>54080.261599999998</v>
      </c>
      <c r="L16" s="69">
        <v>5.9861586892999501</v>
      </c>
      <c r="M16" s="69">
        <v>-0.640646945391255</v>
      </c>
      <c r="N16" s="68">
        <v>8467445.0154999997</v>
      </c>
      <c r="O16" s="68">
        <v>226646849.76789999</v>
      </c>
      <c r="P16" s="68">
        <v>62162</v>
      </c>
      <c r="Q16" s="68">
        <v>57994</v>
      </c>
      <c r="R16" s="69">
        <v>7.1869503741766501</v>
      </c>
      <c r="S16" s="68">
        <v>15.8457339725234</v>
      </c>
      <c r="T16" s="68">
        <v>15.766645670241701</v>
      </c>
      <c r="U16" s="70">
        <v>0.49911416169675399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501103.17479999998</v>
      </c>
      <c r="E17" s="68">
        <v>699367</v>
      </c>
      <c r="F17" s="69">
        <v>71.650960768809497</v>
      </c>
      <c r="G17" s="68">
        <v>393724.51520000002</v>
      </c>
      <c r="H17" s="69">
        <v>27.272535860627102</v>
      </c>
      <c r="I17" s="68">
        <v>56935.971400000002</v>
      </c>
      <c r="J17" s="69">
        <v>11.3621254590383</v>
      </c>
      <c r="K17" s="68">
        <v>48418.875500000002</v>
      </c>
      <c r="L17" s="69">
        <v>12.2976532145591</v>
      </c>
      <c r="M17" s="69">
        <v>0.17590445486492101</v>
      </c>
      <c r="N17" s="68">
        <v>4533884.4183</v>
      </c>
      <c r="O17" s="68">
        <v>214357936.91929999</v>
      </c>
      <c r="P17" s="68">
        <v>13958</v>
      </c>
      <c r="Q17" s="68">
        <v>12817</v>
      </c>
      <c r="R17" s="69">
        <v>8.9022392135445205</v>
      </c>
      <c r="S17" s="68">
        <v>35.900786273104998</v>
      </c>
      <c r="T17" s="68">
        <v>44.547876156666902</v>
      </c>
      <c r="U17" s="70">
        <v>-24.086073819613901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1951129.8182000001</v>
      </c>
      <c r="E18" s="68">
        <v>2137143</v>
      </c>
      <c r="F18" s="69">
        <v>91.296175230202195</v>
      </c>
      <c r="G18" s="68">
        <v>1666598.2413999999</v>
      </c>
      <c r="H18" s="69">
        <v>17.072595526141001</v>
      </c>
      <c r="I18" s="68">
        <v>295467.43699999998</v>
      </c>
      <c r="J18" s="69">
        <v>15.1434022607774</v>
      </c>
      <c r="K18" s="68">
        <v>243417.3155</v>
      </c>
      <c r="L18" s="69">
        <v>14.605638566828301</v>
      </c>
      <c r="M18" s="69">
        <v>0.21383080900832599</v>
      </c>
      <c r="N18" s="68">
        <v>18709425.7258</v>
      </c>
      <c r="O18" s="68">
        <v>540909398.24549997</v>
      </c>
      <c r="P18" s="68">
        <v>96598</v>
      </c>
      <c r="Q18" s="68">
        <v>97232</v>
      </c>
      <c r="R18" s="69">
        <v>-0.65204870824420202</v>
      </c>
      <c r="S18" s="68">
        <v>20.198449431665299</v>
      </c>
      <c r="T18" s="68">
        <v>20.666713934712899</v>
      </c>
      <c r="U18" s="70">
        <v>-2.3183190602417998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500021.24810000003</v>
      </c>
      <c r="E19" s="68">
        <v>592298</v>
      </c>
      <c r="F19" s="69">
        <v>84.4205531843768</v>
      </c>
      <c r="G19" s="68">
        <v>451471.62300000002</v>
      </c>
      <c r="H19" s="69">
        <v>10.7536382414006</v>
      </c>
      <c r="I19" s="68">
        <v>44886.6584</v>
      </c>
      <c r="J19" s="69">
        <v>8.9769501937291807</v>
      </c>
      <c r="K19" s="68">
        <v>50327.827899999997</v>
      </c>
      <c r="L19" s="69">
        <v>11.147506362764201</v>
      </c>
      <c r="M19" s="69">
        <v>-0.10811453080811401</v>
      </c>
      <c r="N19" s="68">
        <v>4247516.6486999998</v>
      </c>
      <c r="O19" s="68">
        <v>169340603.55180001</v>
      </c>
      <c r="P19" s="68">
        <v>9714</v>
      </c>
      <c r="Q19" s="68">
        <v>9456</v>
      </c>
      <c r="R19" s="69">
        <v>2.7284263959390902</v>
      </c>
      <c r="S19" s="68">
        <v>51.474289489396703</v>
      </c>
      <c r="T19" s="68">
        <v>49.028016116751303</v>
      </c>
      <c r="U19" s="70">
        <v>4.7524179486720204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974122.00159999996</v>
      </c>
      <c r="E20" s="68">
        <v>1065379</v>
      </c>
      <c r="F20" s="69">
        <v>91.434316013362405</v>
      </c>
      <c r="G20" s="68">
        <v>732004.26569999999</v>
      </c>
      <c r="H20" s="69">
        <v>33.076000679923403</v>
      </c>
      <c r="I20" s="68">
        <v>72823.81</v>
      </c>
      <c r="J20" s="69">
        <v>7.4758407961617301</v>
      </c>
      <c r="K20" s="68">
        <v>38154.644500000002</v>
      </c>
      <c r="L20" s="69">
        <v>5.2123527536432501</v>
      </c>
      <c r="M20" s="69">
        <v>0.90864863123020301</v>
      </c>
      <c r="N20" s="68">
        <v>7549496.5625999998</v>
      </c>
      <c r="O20" s="68">
        <v>249084229.2633</v>
      </c>
      <c r="P20" s="68">
        <v>43222</v>
      </c>
      <c r="Q20" s="68">
        <v>41652</v>
      </c>
      <c r="R20" s="69">
        <v>3.76932680303468</v>
      </c>
      <c r="S20" s="68">
        <v>22.537642904076598</v>
      </c>
      <c r="T20" s="68">
        <v>22.643557872371101</v>
      </c>
      <c r="U20" s="70">
        <v>-0.46994696271136799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397163.13020000001</v>
      </c>
      <c r="E21" s="68">
        <v>436433</v>
      </c>
      <c r="F21" s="69">
        <v>91.002085131051103</v>
      </c>
      <c r="G21" s="68">
        <v>333342.46610000002</v>
      </c>
      <c r="H21" s="69">
        <v>19.145674671061698</v>
      </c>
      <c r="I21" s="68">
        <v>31367.092499999999</v>
      </c>
      <c r="J21" s="69">
        <v>7.8977855986290599</v>
      </c>
      <c r="K21" s="68">
        <v>42364.470099999999</v>
      </c>
      <c r="L21" s="69">
        <v>12.7089928252019</v>
      </c>
      <c r="M21" s="69">
        <v>-0.25958964136789697</v>
      </c>
      <c r="N21" s="68">
        <v>3139801.0277</v>
      </c>
      <c r="O21" s="68">
        <v>99702421.865099996</v>
      </c>
      <c r="P21" s="68">
        <v>35339</v>
      </c>
      <c r="Q21" s="68">
        <v>34556</v>
      </c>
      <c r="R21" s="69">
        <v>2.2658872554693898</v>
      </c>
      <c r="S21" s="68">
        <v>11.238663521888</v>
      </c>
      <c r="T21" s="68">
        <v>11.162444947331901</v>
      </c>
      <c r="U21" s="70">
        <v>0.67818183547975097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1342625.2664000001</v>
      </c>
      <c r="E22" s="68">
        <v>1615982</v>
      </c>
      <c r="F22" s="69">
        <v>83.084172125679601</v>
      </c>
      <c r="G22" s="68">
        <v>1192389.8444999999</v>
      </c>
      <c r="H22" s="69">
        <v>12.5995220936318</v>
      </c>
      <c r="I22" s="68">
        <v>150784.11060000001</v>
      </c>
      <c r="J22" s="69">
        <v>11.2305432031902</v>
      </c>
      <c r="K22" s="68">
        <v>147072.59419999999</v>
      </c>
      <c r="L22" s="69">
        <v>12.3342709499234</v>
      </c>
      <c r="M22" s="69">
        <v>2.5235948411659E-2</v>
      </c>
      <c r="N22" s="68">
        <v>11831081.6324</v>
      </c>
      <c r="O22" s="68">
        <v>307277394.8962</v>
      </c>
      <c r="P22" s="68">
        <v>79564</v>
      </c>
      <c r="Q22" s="68">
        <v>76848</v>
      </c>
      <c r="R22" s="69">
        <v>3.5342494274411802</v>
      </c>
      <c r="S22" s="68">
        <v>16.874783399527399</v>
      </c>
      <c r="T22" s="68">
        <v>16.331335260514301</v>
      </c>
      <c r="U22" s="70">
        <v>3.2204747530471098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2970538.6938999998</v>
      </c>
      <c r="E23" s="68">
        <v>3149300</v>
      </c>
      <c r="F23" s="69">
        <v>94.323776518591401</v>
      </c>
      <c r="G23" s="68">
        <v>2241671.8468999998</v>
      </c>
      <c r="H23" s="69">
        <v>32.514431048770497</v>
      </c>
      <c r="I23" s="68">
        <v>38363.192499999997</v>
      </c>
      <c r="J23" s="69">
        <v>1.2914557409664</v>
      </c>
      <c r="K23" s="68">
        <v>175649.88579999999</v>
      </c>
      <c r="L23" s="69">
        <v>7.8356645306004804</v>
      </c>
      <c r="M23" s="69">
        <v>-0.78159284120639005</v>
      </c>
      <c r="N23" s="68">
        <v>24549731.463399999</v>
      </c>
      <c r="O23" s="68">
        <v>634525831.9835</v>
      </c>
      <c r="P23" s="68">
        <v>87368</v>
      </c>
      <c r="Q23" s="68">
        <v>86094</v>
      </c>
      <c r="R23" s="69">
        <v>1.47977791716032</v>
      </c>
      <c r="S23" s="68">
        <v>34.000305534062797</v>
      </c>
      <c r="T23" s="68">
        <v>30.307310156340701</v>
      </c>
      <c r="U23" s="70">
        <v>10.8616535049142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337603.07809999998</v>
      </c>
      <c r="E24" s="68">
        <v>431453</v>
      </c>
      <c r="F24" s="69">
        <v>78.2479385008332</v>
      </c>
      <c r="G24" s="68">
        <v>319590.39120000001</v>
      </c>
      <c r="H24" s="69">
        <v>5.6361791205191896</v>
      </c>
      <c r="I24" s="68">
        <v>59528.975299999998</v>
      </c>
      <c r="J24" s="69">
        <v>17.632829544986301</v>
      </c>
      <c r="K24" s="68">
        <v>50242.916599999997</v>
      </c>
      <c r="L24" s="69">
        <v>15.721034794365201</v>
      </c>
      <c r="M24" s="69">
        <v>0.184823241332292</v>
      </c>
      <c r="N24" s="68">
        <v>2696082.5658</v>
      </c>
      <c r="O24" s="68">
        <v>69441251.368499994</v>
      </c>
      <c r="P24" s="68">
        <v>33023</v>
      </c>
      <c r="Q24" s="68">
        <v>32571</v>
      </c>
      <c r="R24" s="69">
        <v>1.3877375579503199</v>
      </c>
      <c r="S24" s="68">
        <v>10.2232709959725</v>
      </c>
      <c r="T24" s="68">
        <v>10.080811992263101</v>
      </c>
      <c r="U24" s="70">
        <v>1.39347772122611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315251.06880000001</v>
      </c>
      <c r="E25" s="68">
        <v>316312</v>
      </c>
      <c r="F25" s="69">
        <v>99.664593439388995</v>
      </c>
      <c r="G25" s="68">
        <v>222440.6618</v>
      </c>
      <c r="H25" s="69">
        <v>41.723669696436801</v>
      </c>
      <c r="I25" s="68">
        <v>25590.893800000002</v>
      </c>
      <c r="J25" s="69">
        <v>8.1176231685467304</v>
      </c>
      <c r="K25" s="68">
        <v>20866.575099999998</v>
      </c>
      <c r="L25" s="69">
        <v>9.3807377352444092</v>
      </c>
      <c r="M25" s="69">
        <v>0.22640604303098999</v>
      </c>
      <c r="N25" s="68">
        <v>2358256.9649999999</v>
      </c>
      <c r="O25" s="68">
        <v>67234616.858799994</v>
      </c>
      <c r="P25" s="68">
        <v>23926</v>
      </c>
      <c r="Q25" s="68">
        <v>21663</v>
      </c>
      <c r="R25" s="69">
        <v>10.4463832340858</v>
      </c>
      <c r="S25" s="68">
        <v>13.176087469698199</v>
      </c>
      <c r="T25" s="68">
        <v>12.2558950791672</v>
      </c>
      <c r="U25" s="70">
        <v>6.9838060247187199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531165.75249999994</v>
      </c>
      <c r="E26" s="68">
        <v>775658</v>
      </c>
      <c r="F26" s="69">
        <v>68.479375253011</v>
      </c>
      <c r="G26" s="68">
        <v>626295.36340000003</v>
      </c>
      <c r="H26" s="69">
        <v>-15.189256772326299</v>
      </c>
      <c r="I26" s="68">
        <v>116428.3624</v>
      </c>
      <c r="J26" s="69">
        <v>21.919403096305601</v>
      </c>
      <c r="K26" s="68">
        <v>101175.1354</v>
      </c>
      <c r="L26" s="69">
        <v>16.1545400640914</v>
      </c>
      <c r="M26" s="69">
        <v>0.150760628485406</v>
      </c>
      <c r="N26" s="68">
        <v>5331802.7551999995</v>
      </c>
      <c r="O26" s="68">
        <v>145938430.66119999</v>
      </c>
      <c r="P26" s="68">
        <v>40901</v>
      </c>
      <c r="Q26" s="68">
        <v>39364</v>
      </c>
      <c r="R26" s="69">
        <v>3.90458286759476</v>
      </c>
      <c r="S26" s="68">
        <v>12.9866201926603</v>
      </c>
      <c r="T26" s="68">
        <v>13.136751831622799</v>
      </c>
      <c r="U26" s="70">
        <v>-1.1560485848914499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300605.60639999999</v>
      </c>
      <c r="E27" s="68">
        <v>298911</v>
      </c>
      <c r="F27" s="69">
        <v>100.566926744081</v>
      </c>
      <c r="G27" s="68">
        <v>234454.9039</v>
      </c>
      <c r="H27" s="69">
        <v>28.214680691095602</v>
      </c>
      <c r="I27" s="68">
        <v>97145.447899999999</v>
      </c>
      <c r="J27" s="69">
        <v>32.316578876687203</v>
      </c>
      <c r="K27" s="68">
        <v>65969.464500000002</v>
      </c>
      <c r="L27" s="69">
        <v>28.137378831767698</v>
      </c>
      <c r="M27" s="69">
        <v>0.47258202922050402</v>
      </c>
      <c r="N27" s="68">
        <v>2506780.9361</v>
      </c>
      <c r="O27" s="68">
        <v>61232089.739299998</v>
      </c>
      <c r="P27" s="68">
        <v>38021</v>
      </c>
      <c r="Q27" s="68">
        <v>40118</v>
      </c>
      <c r="R27" s="69">
        <v>-5.2270801136646803</v>
      </c>
      <c r="S27" s="68">
        <v>7.9063045790484203</v>
      </c>
      <c r="T27" s="68">
        <v>7.9370449573757398</v>
      </c>
      <c r="U27" s="70">
        <v>-0.388808425225381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1053573.4310999999</v>
      </c>
      <c r="E28" s="68">
        <v>1311492</v>
      </c>
      <c r="F28" s="69">
        <v>80.333957896807604</v>
      </c>
      <c r="G28" s="68">
        <v>898285.48739999998</v>
      </c>
      <c r="H28" s="69">
        <v>17.287148226057401</v>
      </c>
      <c r="I28" s="68">
        <v>44570.316599999998</v>
      </c>
      <c r="J28" s="69">
        <v>4.2303948907923399</v>
      </c>
      <c r="K28" s="68">
        <v>37302.972500000003</v>
      </c>
      <c r="L28" s="69">
        <v>4.1526856465164403</v>
      </c>
      <c r="M28" s="69">
        <v>0.194819436976504</v>
      </c>
      <c r="N28" s="68">
        <v>8170450.6550000003</v>
      </c>
      <c r="O28" s="68">
        <v>205877255.41780001</v>
      </c>
      <c r="P28" s="68">
        <v>55076</v>
      </c>
      <c r="Q28" s="68">
        <v>51166</v>
      </c>
      <c r="R28" s="69">
        <v>7.6417933784153496</v>
      </c>
      <c r="S28" s="68">
        <v>19.129447147577899</v>
      </c>
      <c r="T28" s="68">
        <v>18.505550983074698</v>
      </c>
      <c r="U28" s="70">
        <v>3.2614437818825799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655622.88560000004</v>
      </c>
      <c r="E29" s="68">
        <v>849084</v>
      </c>
      <c r="F29" s="69">
        <v>77.215315045390099</v>
      </c>
      <c r="G29" s="68">
        <v>661035.99269999994</v>
      </c>
      <c r="H29" s="69">
        <v>-0.81888235433145196</v>
      </c>
      <c r="I29" s="68">
        <v>94122.825899999996</v>
      </c>
      <c r="J29" s="69">
        <v>14.356244720448201</v>
      </c>
      <c r="K29" s="68">
        <v>104143.4835</v>
      </c>
      <c r="L29" s="69">
        <v>15.7545859302799</v>
      </c>
      <c r="M29" s="69">
        <v>-9.6219727468594002E-2</v>
      </c>
      <c r="N29" s="68">
        <v>5459300.0212000003</v>
      </c>
      <c r="O29" s="68">
        <v>145914342.54539999</v>
      </c>
      <c r="P29" s="68">
        <v>104889</v>
      </c>
      <c r="Q29" s="68">
        <v>102807</v>
      </c>
      <c r="R29" s="69">
        <v>2.0251539292071499</v>
      </c>
      <c r="S29" s="68">
        <v>6.25063529636091</v>
      </c>
      <c r="T29" s="68">
        <v>6.1131051445913203</v>
      </c>
      <c r="U29" s="70">
        <v>2.2002587776903502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1331951.8012000001</v>
      </c>
      <c r="E30" s="68">
        <v>1812934</v>
      </c>
      <c r="F30" s="69">
        <v>73.469403806205904</v>
      </c>
      <c r="G30" s="68">
        <v>1302708.5959000001</v>
      </c>
      <c r="H30" s="69">
        <v>2.24480021027242</v>
      </c>
      <c r="I30" s="68">
        <v>88371.900800000003</v>
      </c>
      <c r="J30" s="69">
        <v>6.6347671680298603</v>
      </c>
      <c r="K30" s="68">
        <v>209979.12390000001</v>
      </c>
      <c r="L30" s="69">
        <v>16.118656510048702</v>
      </c>
      <c r="M30" s="69">
        <v>-0.57913958702825097</v>
      </c>
      <c r="N30" s="68">
        <v>11561762.338</v>
      </c>
      <c r="O30" s="68">
        <v>274246357.75120002</v>
      </c>
      <c r="P30" s="68">
        <v>88290</v>
      </c>
      <c r="Q30" s="68">
        <v>85176</v>
      </c>
      <c r="R30" s="69">
        <v>3.6559594251901899</v>
      </c>
      <c r="S30" s="68">
        <v>15.0861003647072</v>
      </c>
      <c r="T30" s="68">
        <v>15.361576626044901</v>
      </c>
      <c r="U30" s="70">
        <v>-1.8260269697140099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1123014.5903</v>
      </c>
      <c r="E31" s="68">
        <v>1290432</v>
      </c>
      <c r="F31" s="69">
        <v>87.026250922171798</v>
      </c>
      <c r="G31" s="68">
        <v>870484.64690000005</v>
      </c>
      <c r="H31" s="69">
        <v>29.010269658324098</v>
      </c>
      <c r="I31" s="68">
        <v>-5719.8217999999997</v>
      </c>
      <c r="J31" s="69">
        <v>-0.50932746995495604</v>
      </c>
      <c r="K31" s="68">
        <v>27473.487400000002</v>
      </c>
      <c r="L31" s="69">
        <v>3.1561139530535698</v>
      </c>
      <c r="M31" s="69">
        <v>-1.2081942389301501</v>
      </c>
      <c r="N31" s="68">
        <v>7829688.0760000004</v>
      </c>
      <c r="O31" s="68">
        <v>229684953.98699999</v>
      </c>
      <c r="P31" s="68">
        <v>40720</v>
      </c>
      <c r="Q31" s="68">
        <v>40761</v>
      </c>
      <c r="R31" s="69">
        <v>-0.100586344790365</v>
      </c>
      <c r="S31" s="68">
        <v>27.578943769646401</v>
      </c>
      <c r="T31" s="68">
        <v>28.384125229999299</v>
      </c>
      <c r="U31" s="70">
        <v>-2.9195514776715101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143650.47070000001</v>
      </c>
      <c r="E32" s="68">
        <v>180196</v>
      </c>
      <c r="F32" s="69">
        <v>79.719011909254405</v>
      </c>
      <c r="G32" s="68">
        <v>136055.481</v>
      </c>
      <c r="H32" s="69">
        <v>5.5822739695433397</v>
      </c>
      <c r="I32" s="68">
        <v>38224.330999999998</v>
      </c>
      <c r="J32" s="69">
        <v>26.609262617612799</v>
      </c>
      <c r="K32" s="68">
        <v>30812.542300000001</v>
      </c>
      <c r="L32" s="69">
        <v>22.647042275349399</v>
      </c>
      <c r="M32" s="69">
        <v>0.24054453630721701</v>
      </c>
      <c r="N32" s="68">
        <v>1192313.1521000001</v>
      </c>
      <c r="O32" s="68">
        <v>35254832.293300003</v>
      </c>
      <c r="P32" s="68">
        <v>28794</v>
      </c>
      <c r="Q32" s="68">
        <v>29104</v>
      </c>
      <c r="R32" s="69">
        <v>-1.065145684442</v>
      </c>
      <c r="S32" s="68">
        <v>4.9889029207473801</v>
      </c>
      <c r="T32" s="68">
        <v>4.9617632181143501</v>
      </c>
      <c r="U32" s="70">
        <v>0.54400141803048496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151.172</v>
      </c>
      <c r="H33" s="71"/>
      <c r="I33" s="71"/>
      <c r="J33" s="71"/>
      <c r="K33" s="68">
        <v>31.3796</v>
      </c>
      <c r="L33" s="69">
        <v>20.757547694017401</v>
      </c>
      <c r="M33" s="71"/>
      <c r="N33" s="68">
        <v>2.4336000000000002</v>
      </c>
      <c r="O33" s="68">
        <v>4864.2734</v>
      </c>
      <c r="P33" s="71"/>
      <c r="Q33" s="68">
        <v>1</v>
      </c>
      <c r="R33" s="71"/>
      <c r="S33" s="71"/>
      <c r="T33" s="68">
        <v>2.4336000000000002</v>
      </c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190630.6844</v>
      </c>
      <c r="E35" s="68">
        <v>161617</v>
      </c>
      <c r="F35" s="69">
        <v>117.95212409585601</v>
      </c>
      <c r="G35" s="68">
        <v>141102.00719999999</v>
      </c>
      <c r="H35" s="69">
        <v>35.101327176584597</v>
      </c>
      <c r="I35" s="68">
        <v>20027.075499999999</v>
      </c>
      <c r="J35" s="69">
        <v>10.505693541957401</v>
      </c>
      <c r="K35" s="68">
        <v>19397.293799999999</v>
      </c>
      <c r="L35" s="69">
        <v>13.7470006167283</v>
      </c>
      <c r="M35" s="69">
        <v>3.2467503276152998E-2</v>
      </c>
      <c r="N35" s="68">
        <v>1431704.9523</v>
      </c>
      <c r="O35" s="68">
        <v>37462587.102700002</v>
      </c>
      <c r="P35" s="68">
        <v>14454</v>
      </c>
      <c r="Q35" s="68">
        <v>14434</v>
      </c>
      <c r="R35" s="69">
        <v>0.13856172925037499</v>
      </c>
      <c r="S35" s="68">
        <v>13.1887840321018</v>
      </c>
      <c r="T35" s="68">
        <v>13.3869311625329</v>
      </c>
      <c r="U35" s="70">
        <v>-1.5023911980723501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554999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498663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405690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227053.8462</v>
      </c>
      <c r="E39" s="68">
        <v>442992</v>
      </c>
      <c r="F39" s="69">
        <v>51.2546154783834</v>
      </c>
      <c r="G39" s="68">
        <v>266228.20520000003</v>
      </c>
      <c r="H39" s="69">
        <v>-14.7145787842317</v>
      </c>
      <c r="I39" s="68">
        <v>11924.720300000001</v>
      </c>
      <c r="J39" s="69">
        <v>5.2519349482836502</v>
      </c>
      <c r="K39" s="68">
        <v>16943.512200000001</v>
      </c>
      <c r="L39" s="69">
        <v>6.3642814206223699</v>
      </c>
      <c r="M39" s="69">
        <v>-0.29620729402254597</v>
      </c>
      <c r="N39" s="68">
        <v>2278940.3558999998</v>
      </c>
      <c r="O39" s="68">
        <v>62796959.240500003</v>
      </c>
      <c r="P39" s="68">
        <v>354</v>
      </c>
      <c r="Q39" s="68">
        <v>371</v>
      </c>
      <c r="R39" s="69">
        <v>-4.5822102425875997</v>
      </c>
      <c r="S39" s="68">
        <v>641.39504576271202</v>
      </c>
      <c r="T39" s="68">
        <v>570.65911159029599</v>
      </c>
      <c r="U39" s="70">
        <v>11.0284503504857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455362.92810000002</v>
      </c>
      <c r="E40" s="68">
        <v>401562</v>
      </c>
      <c r="F40" s="69">
        <v>113.39791317405501</v>
      </c>
      <c r="G40" s="68">
        <v>394078.38500000001</v>
      </c>
      <c r="H40" s="69">
        <v>15.551358671955599</v>
      </c>
      <c r="I40" s="68">
        <v>25250.117900000001</v>
      </c>
      <c r="J40" s="69">
        <v>5.5450534819239703</v>
      </c>
      <c r="K40" s="68">
        <v>21412.677599999999</v>
      </c>
      <c r="L40" s="69">
        <v>5.4336087476607</v>
      </c>
      <c r="M40" s="69">
        <v>0.17921347211616401</v>
      </c>
      <c r="N40" s="68">
        <v>4382158.6798999999</v>
      </c>
      <c r="O40" s="68">
        <v>125282554.149</v>
      </c>
      <c r="P40" s="68">
        <v>2305</v>
      </c>
      <c r="Q40" s="68">
        <v>1715</v>
      </c>
      <c r="R40" s="69">
        <v>34.402332361516002</v>
      </c>
      <c r="S40" s="68">
        <v>197.55441566160499</v>
      </c>
      <c r="T40" s="68">
        <v>188.037233527697</v>
      </c>
      <c r="U40" s="70">
        <v>4.8174990683126797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174837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85017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6205.558</v>
      </c>
      <c r="E44" s="73">
        <v>0</v>
      </c>
      <c r="F44" s="74"/>
      <c r="G44" s="73">
        <v>28563.739399999999</v>
      </c>
      <c r="H44" s="75">
        <v>-78.274700265610207</v>
      </c>
      <c r="I44" s="73">
        <v>812.18230000000005</v>
      </c>
      <c r="J44" s="75">
        <v>13.087981773758299</v>
      </c>
      <c r="K44" s="73">
        <v>2805.8694999999998</v>
      </c>
      <c r="L44" s="75">
        <v>9.8231868758752192</v>
      </c>
      <c r="M44" s="75">
        <v>-0.71054166988165401</v>
      </c>
      <c r="N44" s="73">
        <v>275694.8015</v>
      </c>
      <c r="O44" s="73">
        <v>7819098.9932000004</v>
      </c>
      <c r="P44" s="73">
        <v>28</v>
      </c>
      <c r="Q44" s="73">
        <v>41</v>
      </c>
      <c r="R44" s="75">
        <v>-31.707317073170699</v>
      </c>
      <c r="S44" s="73">
        <v>221.62707142857101</v>
      </c>
      <c r="T44" s="73">
        <v>2118.6335756097601</v>
      </c>
      <c r="U44" s="76">
        <v>-855.94530124564403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9" workbookViewId="0">
      <selection activeCell="I31" sqref="I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101031</v>
      </c>
      <c r="D2" s="32">
        <v>631948.45590854704</v>
      </c>
      <c r="E2" s="32">
        <v>486598.44718632498</v>
      </c>
      <c r="F2" s="32">
        <v>145350.008722222</v>
      </c>
      <c r="G2" s="32">
        <v>486598.44718632498</v>
      </c>
      <c r="H2" s="32">
        <v>0.230002949391266</v>
      </c>
    </row>
    <row r="3" spans="1:8" ht="14.25" x14ac:dyDescent="0.2">
      <c r="A3" s="32">
        <v>2</v>
      </c>
      <c r="B3" s="33">
        <v>13</v>
      </c>
      <c r="C3" s="32">
        <v>12472.951999999999</v>
      </c>
      <c r="D3" s="32">
        <v>112883.05622752399</v>
      </c>
      <c r="E3" s="32">
        <v>89577.803947152293</v>
      </c>
      <c r="F3" s="32">
        <v>23305.2522803721</v>
      </c>
      <c r="G3" s="32">
        <v>89577.803947152293</v>
      </c>
      <c r="H3" s="32">
        <v>0.20645483085963401</v>
      </c>
    </row>
    <row r="4" spans="1:8" ht="14.25" x14ac:dyDescent="0.2">
      <c r="A4" s="32">
        <v>3</v>
      </c>
      <c r="B4" s="33">
        <v>14</v>
      </c>
      <c r="C4" s="32">
        <v>122695</v>
      </c>
      <c r="D4" s="32">
        <v>168702.79434017101</v>
      </c>
      <c r="E4" s="32">
        <v>123935.675313675</v>
      </c>
      <c r="F4" s="32">
        <v>44767.119026495697</v>
      </c>
      <c r="G4" s="32">
        <v>123935.675313675</v>
      </c>
      <c r="H4" s="32">
        <v>0.265360862584337</v>
      </c>
    </row>
    <row r="5" spans="1:8" ht="14.25" x14ac:dyDescent="0.2">
      <c r="A5" s="32">
        <v>4</v>
      </c>
      <c r="B5" s="33">
        <v>15</v>
      </c>
      <c r="C5" s="32">
        <v>4253</v>
      </c>
      <c r="D5" s="32">
        <v>51990.279749572597</v>
      </c>
      <c r="E5" s="32">
        <v>40447.682317948696</v>
      </c>
      <c r="F5" s="32">
        <v>11542.597431623901</v>
      </c>
      <c r="G5" s="32">
        <v>40447.682317948696</v>
      </c>
      <c r="H5" s="32">
        <v>0.222014528239172</v>
      </c>
    </row>
    <row r="6" spans="1:8" ht="14.25" x14ac:dyDescent="0.2">
      <c r="A6" s="32">
        <v>5</v>
      </c>
      <c r="B6" s="33">
        <v>16</v>
      </c>
      <c r="C6" s="32">
        <v>6365</v>
      </c>
      <c r="D6" s="32">
        <v>356737.67404700897</v>
      </c>
      <c r="E6" s="32">
        <v>378968.84974273498</v>
      </c>
      <c r="F6" s="32">
        <v>-22231.175695726499</v>
      </c>
      <c r="G6" s="32">
        <v>378968.84974273498</v>
      </c>
      <c r="H6" s="32">
        <v>-6.2317992499993202E-2</v>
      </c>
    </row>
    <row r="7" spans="1:8" ht="14.25" x14ac:dyDescent="0.2">
      <c r="A7" s="32">
        <v>6</v>
      </c>
      <c r="B7" s="33">
        <v>17</v>
      </c>
      <c r="C7" s="32">
        <v>18662</v>
      </c>
      <c r="D7" s="32">
        <v>272494.186296581</v>
      </c>
      <c r="E7" s="32">
        <v>207680.99642820499</v>
      </c>
      <c r="F7" s="32">
        <v>64813.189868376103</v>
      </c>
      <c r="G7" s="32">
        <v>207680.99642820499</v>
      </c>
      <c r="H7" s="32">
        <v>0.23785164281572499</v>
      </c>
    </row>
    <row r="8" spans="1:8" ht="14.25" x14ac:dyDescent="0.2">
      <c r="A8" s="32">
        <v>7</v>
      </c>
      <c r="B8" s="33">
        <v>18</v>
      </c>
      <c r="C8" s="32">
        <v>58784</v>
      </c>
      <c r="D8" s="32">
        <v>155832.42768803399</v>
      </c>
      <c r="E8" s="32">
        <v>160418.046705983</v>
      </c>
      <c r="F8" s="32">
        <v>-4585.6190179487203</v>
      </c>
      <c r="G8" s="32">
        <v>160418.046705983</v>
      </c>
      <c r="H8" s="32">
        <v>-2.9426603217199501E-2</v>
      </c>
    </row>
    <row r="9" spans="1:8" ht="14.25" x14ac:dyDescent="0.2">
      <c r="A9" s="32">
        <v>8</v>
      </c>
      <c r="B9" s="33">
        <v>19</v>
      </c>
      <c r="C9" s="32">
        <v>15475</v>
      </c>
      <c r="D9" s="32">
        <v>95691.107524786305</v>
      </c>
      <c r="E9" s="32">
        <v>84148.656754700904</v>
      </c>
      <c r="F9" s="32">
        <v>11542.450770085499</v>
      </c>
      <c r="G9" s="32">
        <v>84148.656754700904</v>
      </c>
      <c r="H9" s="32">
        <v>0.12062197908092701</v>
      </c>
    </row>
    <row r="10" spans="1:8" ht="14.25" x14ac:dyDescent="0.2">
      <c r="A10" s="32">
        <v>9</v>
      </c>
      <c r="B10" s="33">
        <v>21</v>
      </c>
      <c r="C10" s="32">
        <v>245799</v>
      </c>
      <c r="D10" s="32">
        <v>985002.3456</v>
      </c>
      <c r="E10" s="32">
        <v>965568.60800000001</v>
      </c>
      <c r="F10" s="32">
        <v>19433.7376</v>
      </c>
      <c r="G10" s="32">
        <v>965568.60800000001</v>
      </c>
      <c r="H10" s="32">
        <v>1.97296358600671E-2</v>
      </c>
    </row>
    <row r="11" spans="1:8" ht="14.25" x14ac:dyDescent="0.2">
      <c r="A11" s="32">
        <v>10</v>
      </c>
      <c r="B11" s="33">
        <v>22</v>
      </c>
      <c r="C11" s="32">
        <v>42544.313999999998</v>
      </c>
      <c r="D11" s="32">
        <v>501103.26694615401</v>
      </c>
      <c r="E11" s="32">
        <v>444167.20381452999</v>
      </c>
      <c r="F11" s="32">
        <v>56936.063131623901</v>
      </c>
      <c r="G11" s="32">
        <v>444167.20381452999</v>
      </c>
      <c r="H11" s="32">
        <v>0.113621416756283</v>
      </c>
    </row>
    <row r="12" spans="1:8" ht="14.25" x14ac:dyDescent="0.2">
      <c r="A12" s="32">
        <v>11</v>
      </c>
      <c r="B12" s="33">
        <v>23</v>
      </c>
      <c r="C12" s="32">
        <v>266962.66100000002</v>
      </c>
      <c r="D12" s="32">
        <v>1951130.31662222</v>
      </c>
      <c r="E12" s="32">
        <v>1655662.3865316201</v>
      </c>
      <c r="F12" s="32">
        <v>295467.93009059801</v>
      </c>
      <c r="G12" s="32">
        <v>1655662.3865316201</v>
      </c>
      <c r="H12" s="32">
        <v>0.15143423664397199</v>
      </c>
    </row>
    <row r="13" spans="1:8" ht="14.25" x14ac:dyDescent="0.2">
      <c r="A13" s="32">
        <v>12</v>
      </c>
      <c r="B13" s="33">
        <v>24</v>
      </c>
      <c r="C13" s="32">
        <v>15296.156000000001</v>
      </c>
      <c r="D13" s="32">
        <v>500021.26077435899</v>
      </c>
      <c r="E13" s="32">
        <v>455134.58965726499</v>
      </c>
      <c r="F13" s="32">
        <v>44886.671117094003</v>
      </c>
      <c r="G13" s="32">
        <v>455134.58965726499</v>
      </c>
      <c r="H13" s="32">
        <v>8.9769525094953298E-2</v>
      </c>
    </row>
    <row r="14" spans="1:8" ht="14.25" x14ac:dyDescent="0.2">
      <c r="A14" s="32">
        <v>13</v>
      </c>
      <c r="B14" s="33">
        <v>25</v>
      </c>
      <c r="C14" s="32">
        <v>89054</v>
      </c>
      <c r="D14" s="32">
        <v>974121.91559999995</v>
      </c>
      <c r="E14" s="32">
        <v>901298.19160000002</v>
      </c>
      <c r="F14" s="32">
        <v>72823.724000000002</v>
      </c>
      <c r="G14" s="32">
        <v>901298.19160000002</v>
      </c>
      <c r="H14" s="32">
        <v>7.4758326276998896E-2</v>
      </c>
    </row>
    <row r="15" spans="1:8" ht="14.25" x14ac:dyDescent="0.2">
      <c r="A15" s="32">
        <v>14</v>
      </c>
      <c r="B15" s="33">
        <v>26</v>
      </c>
      <c r="C15" s="32">
        <v>71282</v>
      </c>
      <c r="D15" s="32">
        <v>397162.94683980802</v>
      </c>
      <c r="E15" s="32">
        <v>365796.03760485601</v>
      </c>
      <c r="F15" s="32">
        <v>31366.909234952</v>
      </c>
      <c r="G15" s="32">
        <v>365796.03760485601</v>
      </c>
      <c r="H15" s="32">
        <v>7.8977431012977994E-2</v>
      </c>
    </row>
    <row r="16" spans="1:8" ht="14.25" x14ac:dyDescent="0.2">
      <c r="A16" s="32">
        <v>15</v>
      </c>
      <c r="B16" s="33">
        <v>27</v>
      </c>
      <c r="C16" s="32">
        <v>205055.41899999999</v>
      </c>
      <c r="D16" s="32">
        <v>1342625.5472333301</v>
      </c>
      <c r="E16" s="32">
        <v>1191841.1528</v>
      </c>
      <c r="F16" s="32">
        <v>150784.39443333299</v>
      </c>
      <c r="G16" s="32">
        <v>1191841.1528</v>
      </c>
      <c r="H16" s="32">
        <v>0.112305619942988</v>
      </c>
    </row>
    <row r="17" spans="1:8" ht="14.25" x14ac:dyDescent="0.2">
      <c r="A17" s="32">
        <v>16</v>
      </c>
      <c r="B17" s="33">
        <v>29</v>
      </c>
      <c r="C17" s="32">
        <v>230965</v>
      </c>
      <c r="D17" s="32">
        <v>2970539.7908367501</v>
      </c>
      <c r="E17" s="32">
        <v>2932175.5387555598</v>
      </c>
      <c r="F17" s="32">
        <v>38364.252081196602</v>
      </c>
      <c r="G17" s="32">
        <v>2932175.5387555598</v>
      </c>
      <c r="H17" s="32">
        <v>1.2914909337198299E-2</v>
      </c>
    </row>
    <row r="18" spans="1:8" ht="14.25" x14ac:dyDescent="0.2">
      <c r="A18" s="32">
        <v>17</v>
      </c>
      <c r="B18" s="33">
        <v>31</v>
      </c>
      <c r="C18" s="32">
        <v>41374.909</v>
      </c>
      <c r="D18" s="32">
        <v>337603.08305474598</v>
      </c>
      <c r="E18" s="32">
        <v>278074.08808908</v>
      </c>
      <c r="F18" s="32">
        <v>59528.994965665901</v>
      </c>
      <c r="G18" s="32">
        <v>278074.08808908</v>
      </c>
      <c r="H18" s="32">
        <v>0.17632835111287401</v>
      </c>
    </row>
    <row r="19" spans="1:8" ht="14.25" x14ac:dyDescent="0.2">
      <c r="A19" s="32">
        <v>18</v>
      </c>
      <c r="B19" s="33">
        <v>32</v>
      </c>
      <c r="C19" s="32">
        <v>20562.351999999999</v>
      </c>
      <c r="D19" s="32">
        <v>315251.07457948697</v>
      </c>
      <c r="E19" s="32">
        <v>289660.17176376103</v>
      </c>
      <c r="F19" s="32">
        <v>25590.9028157262</v>
      </c>
      <c r="G19" s="32">
        <v>289660.17176376103</v>
      </c>
      <c r="H19" s="32">
        <v>8.1176258795824602E-2</v>
      </c>
    </row>
    <row r="20" spans="1:8" ht="14.25" x14ac:dyDescent="0.2">
      <c r="A20" s="32">
        <v>19</v>
      </c>
      <c r="B20" s="33">
        <v>33</v>
      </c>
      <c r="C20" s="32">
        <v>46621.955000000002</v>
      </c>
      <c r="D20" s="32">
        <v>531165.74934908096</v>
      </c>
      <c r="E20" s="32">
        <v>414737.32692500798</v>
      </c>
      <c r="F20" s="32">
        <v>116428.422424073</v>
      </c>
      <c r="G20" s="32">
        <v>414737.32692500798</v>
      </c>
      <c r="H20" s="32">
        <v>0.219194145267744</v>
      </c>
    </row>
    <row r="21" spans="1:8" ht="14.25" x14ac:dyDescent="0.2">
      <c r="A21" s="32">
        <v>20</v>
      </c>
      <c r="B21" s="33">
        <v>34</v>
      </c>
      <c r="C21" s="32">
        <v>54417.56</v>
      </c>
      <c r="D21" s="32">
        <v>300605.532042115</v>
      </c>
      <c r="E21" s="32">
        <v>203460.17898218299</v>
      </c>
      <c r="F21" s="32">
        <v>97145.353059931804</v>
      </c>
      <c r="G21" s="32">
        <v>203460.17898218299</v>
      </c>
      <c r="H21" s="32">
        <v>0.32316555320852097</v>
      </c>
    </row>
    <row r="22" spans="1:8" ht="14.25" x14ac:dyDescent="0.2">
      <c r="A22" s="32">
        <v>21</v>
      </c>
      <c r="B22" s="33">
        <v>35</v>
      </c>
      <c r="C22" s="32">
        <v>45453.038</v>
      </c>
      <c r="D22" s="32">
        <v>1053573.43114336</v>
      </c>
      <c r="E22" s="32">
        <v>1009003.08022301</v>
      </c>
      <c r="F22" s="32">
        <v>44570.350920354002</v>
      </c>
      <c r="G22" s="32">
        <v>1009003.08022301</v>
      </c>
      <c r="H22" s="32">
        <v>4.23039814813716E-2</v>
      </c>
    </row>
    <row r="23" spans="1:8" ht="14.25" x14ac:dyDescent="0.2">
      <c r="A23" s="32">
        <v>22</v>
      </c>
      <c r="B23" s="33">
        <v>36</v>
      </c>
      <c r="C23" s="32">
        <v>159881.43900000001</v>
      </c>
      <c r="D23" s="32">
        <v>655622.88340000005</v>
      </c>
      <c r="E23" s="32">
        <v>561500.03174026299</v>
      </c>
      <c r="F23" s="32">
        <v>94122.851659737105</v>
      </c>
      <c r="G23" s="32">
        <v>561500.03174026299</v>
      </c>
      <c r="H23" s="32">
        <v>0.14356248697669699</v>
      </c>
    </row>
    <row r="24" spans="1:8" ht="14.25" x14ac:dyDescent="0.2">
      <c r="A24" s="32">
        <v>23</v>
      </c>
      <c r="B24" s="33">
        <v>37</v>
      </c>
      <c r="C24" s="32">
        <v>165511.201</v>
      </c>
      <c r="D24" s="32">
        <v>1331951.8090132701</v>
      </c>
      <c r="E24" s="32">
        <v>1243579.91238543</v>
      </c>
      <c r="F24" s="32">
        <v>88371.896627848197</v>
      </c>
      <c r="G24" s="32">
        <v>1243579.91238543</v>
      </c>
      <c r="H24" s="32">
        <v>6.6347668158741505E-2</v>
      </c>
    </row>
    <row r="25" spans="1:8" ht="14.25" x14ac:dyDescent="0.2">
      <c r="A25" s="32">
        <v>24</v>
      </c>
      <c r="B25" s="33">
        <v>38</v>
      </c>
      <c r="C25" s="32">
        <v>245611.12700000001</v>
      </c>
      <c r="D25" s="32">
        <v>1123014.55144513</v>
      </c>
      <c r="E25" s="32">
        <v>1128734.73361062</v>
      </c>
      <c r="F25" s="32">
        <v>-5720.1821654867299</v>
      </c>
      <c r="G25" s="32">
        <v>1128734.73361062</v>
      </c>
      <c r="H25" s="32">
        <v>-5.0935957669700702E-3</v>
      </c>
    </row>
    <row r="26" spans="1:8" ht="14.25" x14ac:dyDescent="0.2">
      <c r="A26" s="32">
        <v>25</v>
      </c>
      <c r="B26" s="33">
        <v>39</v>
      </c>
      <c r="C26" s="32">
        <v>101334.402</v>
      </c>
      <c r="D26" s="32">
        <v>143650.443405317</v>
      </c>
      <c r="E26" s="32">
        <v>105426.129200728</v>
      </c>
      <c r="F26" s="32">
        <v>38224.3142045895</v>
      </c>
      <c r="G26" s="32">
        <v>105426.129200728</v>
      </c>
      <c r="H26" s="32">
        <v>0.26609255981715002</v>
      </c>
    </row>
    <row r="27" spans="1:8" ht="14.25" x14ac:dyDescent="0.2">
      <c r="A27" s="32">
        <v>26</v>
      </c>
      <c r="B27" s="33">
        <v>42</v>
      </c>
      <c r="C27" s="32">
        <v>10763.057000000001</v>
      </c>
      <c r="D27" s="32">
        <v>190630.68410000001</v>
      </c>
      <c r="E27" s="32">
        <v>170603.59599999999</v>
      </c>
      <c r="F27" s="32">
        <v>20027.088100000001</v>
      </c>
      <c r="G27" s="32">
        <v>170603.59599999999</v>
      </c>
      <c r="H27" s="32">
        <v>0.105057001681294</v>
      </c>
    </row>
    <row r="28" spans="1:8" ht="14.25" x14ac:dyDescent="0.2">
      <c r="A28" s="32">
        <v>27</v>
      </c>
      <c r="B28" s="33">
        <v>75</v>
      </c>
      <c r="C28" s="32">
        <v>364</v>
      </c>
      <c r="D28" s="32">
        <v>227053.84615384601</v>
      </c>
      <c r="E28" s="32">
        <v>215129.12820512801</v>
      </c>
      <c r="F28" s="32">
        <v>11924.7179487179</v>
      </c>
      <c r="G28" s="32">
        <v>215129.12820512801</v>
      </c>
      <c r="H28" s="32">
        <v>5.25193391378979E-2</v>
      </c>
    </row>
    <row r="29" spans="1:8" ht="14.25" x14ac:dyDescent="0.2">
      <c r="A29" s="32">
        <v>28</v>
      </c>
      <c r="B29" s="33">
        <v>76</v>
      </c>
      <c r="C29" s="32">
        <v>2391</v>
      </c>
      <c r="D29" s="32">
        <v>455362.920223077</v>
      </c>
      <c r="E29" s="32">
        <v>430112.81615640997</v>
      </c>
      <c r="F29" s="32">
        <v>25250.1040666667</v>
      </c>
      <c r="G29" s="32">
        <v>430112.81615640997</v>
      </c>
      <c r="H29" s="32">
        <v>5.5450505399730302E-2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6205.5578246728701</v>
      </c>
      <c r="E30" s="32">
        <v>5393.3762196505604</v>
      </c>
      <c r="F30" s="32">
        <v>812.18160502231297</v>
      </c>
      <c r="G30" s="32">
        <v>5393.3762196505604</v>
      </c>
      <c r="H30" s="32">
        <v>0.13087970944258001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2014-08-10T01:00:40Z</dcterms:modified>
</cp:coreProperties>
</file>