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<sst xmlns="http://schemas.openxmlformats.org/spreadsheetml/2006/main" count="116" uniqueCount="73">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</sst>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20246406.305500001</v>
      </c>
      <c r="F3" s="25">
        <f>RA!I7</f>
        <v>1550152.3038999999</v>
      </c>
      <c r="G3" s="16">
        <f>E3-F3</f>
        <v>18696254.001600001</v>
      </c>
      <c r="H3" s="27">
        <f>RA!J7</f>
        <v>7.6564318650411298</v>
      </c>
      <c r="I3" s="20">
        <f>SUM(I4:I40)</f>
        <v>20246411.589647394</v>
      </c>
      <c r="J3" s="21">
        <f>SUM(J4:J40)</f>
        <v>18696254.022073947</v>
      </c>
      <c r="K3" s="22">
        <f>E3-I3</f>
        <v>-5.2841473929584026</v>
      </c>
      <c r="L3" s="22">
        <f>G3-J3</f>
        <v>-2.0473945885896683E-2</v>
      </c>
    </row>
    <row r="4" spans="1:13" x14ac:dyDescent="0.15">
      <c r="A4" s="41">
        <f>RA!A8</f>
        <v>41868</v>
      </c>
      <c r="B4" s="12">
        <v>12</v>
      </c>
      <c r="C4" s="38" t="s">
        <v>6</v>
      </c>
      <c r="D4" s="38"/>
      <c r="E4" s="15">
        <f>VLOOKUP(C4,RA!B8:D39,3,0)</f>
        <v>754892.02839999995</v>
      </c>
      <c r="F4" s="25">
        <f>VLOOKUP(C4,RA!B8:I43,8,0)</f>
        <v>150425.50520000001</v>
      </c>
      <c r="G4" s="16">
        <f t="shared" ref="G4:G40" si="0">E4-F4</f>
        <v>604466.52319999994</v>
      </c>
      <c r="H4" s="27">
        <f>RA!J8</f>
        <v>19.926757674051501</v>
      </c>
      <c r="I4" s="20">
        <f>VLOOKUP(B4,RMS!B:D,3,FALSE)</f>
        <v>754892.69901623903</v>
      </c>
      <c r="J4" s="21">
        <f>VLOOKUP(B4,RMS!B:E,4,FALSE)</f>
        <v>604466.53303760698</v>
      </c>
      <c r="K4" s="22">
        <f t="shared" ref="K4:K40" si="1">E4-I4</f>
        <v>-0.67061623907648027</v>
      </c>
      <c r="L4" s="22">
        <f t="shared" ref="L4:L40" si="2">G4-J4</f>
        <v>-9.8376070382073522E-3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145932.185</v>
      </c>
      <c r="F5" s="25">
        <f>VLOOKUP(C5,RA!B9:I44,8,0)</f>
        <v>31717.366399999999</v>
      </c>
      <c r="G5" s="16">
        <f t="shared" si="0"/>
        <v>114214.8186</v>
      </c>
      <c r="H5" s="27">
        <f>RA!J9</f>
        <v>21.734318855021598</v>
      </c>
      <c r="I5" s="20">
        <f>VLOOKUP(B5,RMS!B:D,3,FALSE)</f>
        <v>145932.24130583199</v>
      </c>
      <c r="J5" s="21">
        <f>VLOOKUP(B5,RMS!B:E,4,FALSE)</f>
        <v>114214.84203086</v>
      </c>
      <c r="K5" s="22">
        <f t="shared" si="1"/>
        <v>-5.630583199672401E-2</v>
      </c>
      <c r="L5" s="22">
        <f t="shared" si="2"/>
        <v>-2.3430860004737042E-2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181160.93770000001</v>
      </c>
      <c r="F6" s="25">
        <f>VLOOKUP(C6,RA!B10:I45,8,0)</f>
        <v>47289.859900000003</v>
      </c>
      <c r="G6" s="16">
        <f t="shared" si="0"/>
        <v>133871.0778</v>
      </c>
      <c r="H6" s="27">
        <f>RA!J10</f>
        <v>26.1037840167903</v>
      </c>
      <c r="I6" s="20">
        <f>VLOOKUP(B6,RMS!B:D,3,FALSE)</f>
        <v>181163.49019145299</v>
      </c>
      <c r="J6" s="21">
        <f>VLOOKUP(B6,RMS!B:E,4,FALSE)</f>
        <v>133871.078861538</v>
      </c>
      <c r="K6" s="22">
        <f t="shared" si="1"/>
        <v>-2.5524914529814851</v>
      </c>
      <c r="L6" s="22">
        <f t="shared" si="2"/>
        <v>-1.0615380015224218E-3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53796.444900000002</v>
      </c>
      <c r="F7" s="25">
        <f>VLOOKUP(C7,RA!B11:I46,8,0)</f>
        <v>12289.0126</v>
      </c>
      <c r="G7" s="16">
        <f t="shared" si="0"/>
        <v>41507.4323</v>
      </c>
      <c r="H7" s="27">
        <f>RA!J11</f>
        <v>22.8435403544668</v>
      </c>
      <c r="I7" s="20">
        <f>VLOOKUP(B7,RMS!B:D,3,FALSE)</f>
        <v>53796.478957264997</v>
      </c>
      <c r="J7" s="21">
        <f>VLOOKUP(B7,RMS!B:E,4,FALSE)</f>
        <v>41507.432823931602</v>
      </c>
      <c r="K7" s="22">
        <f t="shared" si="1"/>
        <v>-3.4057264994771685E-2</v>
      </c>
      <c r="L7" s="22">
        <f t="shared" si="2"/>
        <v>-5.239316014922224E-4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239434.96489999999</v>
      </c>
      <c r="F8" s="25">
        <f>VLOOKUP(C8,RA!B12:I47,8,0)</f>
        <v>11621.896699999999</v>
      </c>
      <c r="G8" s="16">
        <f t="shared" si="0"/>
        <v>227813.06819999998</v>
      </c>
      <c r="H8" s="27">
        <f>RA!J12</f>
        <v>4.85388452135797</v>
      </c>
      <c r="I8" s="20">
        <f>VLOOKUP(B8,RMS!B:D,3,FALSE)</f>
        <v>239434.95920769201</v>
      </c>
      <c r="J8" s="21">
        <f>VLOOKUP(B8,RMS!B:E,4,FALSE)</f>
        <v>227813.06815726499</v>
      </c>
      <c r="K8" s="22">
        <f t="shared" si="1"/>
        <v>5.6923079828266054E-3</v>
      </c>
      <c r="L8" s="22">
        <f t="shared" si="2"/>
        <v>4.2734987800940871E-5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425534.57419999997</v>
      </c>
      <c r="F9" s="25">
        <f>VLOOKUP(C9,RA!B13:I48,8,0)</f>
        <v>34374.2137</v>
      </c>
      <c r="G9" s="16">
        <f t="shared" si="0"/>
        <v>391160.36049999995</v>
      </c>
      <c r="H9" s="27">
        <f>RA!J13</f>
        <v>8.0778897377782108</v>
      </c>
      <c r="I9" s="20">
        <f>VLOOKUP(B9,RMS!B:D,3,FALSE)</f>
        <v>425534.85588974401</v>
      </c>
      <c r="J9" s="21">
        <f>VLOOKUP(B9,RMS!B:E,4,FALSE)</f>
        <v>391160.35982222197</v>
      </c>
      <c r="K9" s="22">
        <f t="shared" si="1"/>
        <v>-0.28168974403524771</v>
      </c>
      <c r="L9" s="22">
        <f t="shared" si="2"/>
        <v>6.7777797812595963E-4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178254.4037</v>
      </c>
      <c r="F10" s="25">
        <f>VLOOKUP(C10,RA!B14:I49,8,0)</f>
        <v>11845.863499999999</v>
      </c>
      <c r="G10" s="16">
        <f t="shared" si="0"/>
        <v>166408.54019999999</v>
      </c>
      <c r="H10" s="27">
        <f>RA!J14</f>
        <v>6.6454815444203197</v>
      </c>
      <c r="I10" s="20">
        <f>VLOOKUP(B10,RMS!B:D,3,FALSE)</f>
        <v>178254.415852137</v>
      </c>
      <c r="J10" s="21">
        <f>VLOOKUP(B10,RMS!B:E,4,FALSE)</f>
        <v>166408.540425641</v>
      </c>
      <c r="K10" s="22">
        <f t="shared" si="1"/>
        <v>-1.2152137001976371E-2</v>
      </c>
      <c r="L10" s="22">
        <f t="shared" si="2"/>
        <v>-2.2564100800082088E-4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144593.74179999999</v>
      </c>
      <c r="F11" s="25">
        <f>VLOOKUP(C11,RA!B15:I50,8,0)</f>
        <v>-10827.2199</v>
      </c>
      <c r="G11" s="16">
        <f t="shared" si="0"/>
        <v>155420.96169999999</v>
      </c>
      <c r="H11" s="27">
        <f>RA!J15</f>
        <v>-7.4880280192043598</v>
      </c>
      <c r="I11" s="20">
        <f>VLOOKUP(B11,RMS!B:D,3,FALSE)</f>
        <v>144593.82502734999</v>
      </c>
      <c r="J11" s="21">
        <f>VLOOKUP(B11,RMS!B:E,4,FALSE)</f>
        <v>155420.961967521</v>
      </c>
      <c r="K11" s="22">
        <f t="shared" si="1"/>
        <v>-8.3227349998196587E-2</v>
      </c>
      <c r="L11" s="22">
        <f t="shared" si="2"/>
        <v>-2.6752101257443428E-4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1158304.0703</v>
      </c>
      <c r="F12" s="25">
        <f>VLOOKUP(C12,RA!B16:I51,8,0)</f>
        <v>30318.151999999998</v>
      </c>
      <c r="G12" s="16">
        <f t="shared" si="0"/>
        <v>1127985.9183</v>
      </c>
      <c r="H12" s="27">
        <f>RA!J16</f>
        <v>2.6174605423036801</v>
      </c>
      <c r="I12" s="20">
        <f>VLOOKUP(B12,RMS!B:D,3,FALSE)</f>
        <v>1158303.8713</v>
      </c>
      <c r="J12" s="21">
        <f>VLOOKUP(B12,RMS!B:E,4,FALSE)</f>
        <v>1127985.9183</v>
      </c>
      <c r="K12" s="22">
        <f t="shared" si="1"/>
        <v>0.19900000002235174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641484.48699999996</v>
      </c>
      <c r="F13" s="25">
        <f>VLOOKUP(C13,RA!B17:I52,8,0)</f>
        <v>-6507.6985999999997</v>
      </c>
      <c r="G13" s="16">
        <f t="shared" si="0"/>
        <v>647992.18559999997</v>
      </c>
      <c r="H13" s="27">
        <f>RA!J17</f>
        <v>-1.01447482080732</v>
      </c>
      <c r="I13" s="20">
        <f>VLOOKUP(B13,RMS!B:D,3,FALSE)</f>
        <v>641484.57288803405</v>
      </c>
      <c r="J13" s="21">
        <f>VLOOKUP(B13,RMS!B:E,4,FALSE)</f>
        <v>647992.18769145303</v>
      </c>
      <c r="K13" s="22">
        <f t="shared" si="1"/>
        <v>-8.5888034082017839E-2</v>
      </c>
      <c r="L13" s="22">
        <f t="shared" si="2"/>
        <v>-2.0914530614390969E-3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2005675.3766999999</v>
      </c>
      <c r="F14" s="25">
        <f>VLOOKUP(C14,RA!B18:I53,8,0)</f>
        <v>271511.51360000001</v>
      </c>
      <c r="G14" s="16">
        <f t="shared" si="0"/>
        <v>1734163.8631</v>
      </c>
      <c r="H14" s="27">
        <f>RA!J18</f>
        <v>13.5371614347047</v>
      </c>
      <c r="I14" s="20">
        <f>VLOOKUP(B14,RMS!B:D,3,FALSE)</f>
        <v>2005675.9184888899</v>
      </c>
      <c r="J14" s="21">
        <f>VLOOKUP(B14,RMS!B:E,4,FALSE)</f>
        <v>1734163.8749504299</v>
      </c>
      <c r="K14" s="22">
        <f t="shared" si="1"/>
        <v>-0.54178889002650976</v>
      </c>
      <c r="L14" s="22">
        <f t="shared" si="2"/>
        <v>-1.1850429931655526E-2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575258.7524</v>
      </c>
      <c r="F15" s="25">
        <f>VLOOKUP(C15,RA!B19:I54,8,0)</f>
        <v>45829.16</v>
      </c>
      <c r="G15" s="16">
        <f t="shared" si="0"/>
        <v>529429.59239999996</v>
      </c>
      <c r="H15" s="27">
        <f>RA!J19</f>
        <v>7.9667036457592504</v>
      </c>
      <c r="I15" s="20">
        <f>VLOOKUP(B15,RMS!B:D,3,FALSE)</f>
        <v>575258.76417008496</v>
      </c>
      <c r="J15" s="21">
        <f>VLOOKUP(B15,RMS!B:E,4,FALSE)</f>
        <v>529429.59338205098</v>
      </c>
      <c r="K15" s="22">
        <f t="shared" si="1"/>
        <v>-1.1770084965974092E-2</v>
      </c>
      <c r="L15" s="22">
        <f t="shared" si="2"/>
        <v>-9.8205101676285267E-4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1100879.5804000001</v>
      </c>
      <c r="F16" s="25">
        <f>VLOOKUP(C16,RA!B20:I55,8,0)</f>
        <v>79342.7932</v>
      </c>
      <c r="G16" s="16">
        <f t="shared" si="0"/>
        <v>1021536.7872000001</v>
      </c>
      <c r="H16" s="27">
        <f>RA!J20</f>
        <v>7.2072181746863899</v>
      </c>
      <c r="I16" s="20">
        <f>VLOOKUP(B16,RMS!B:D,3,FALSE)</f>
        <v>1100879.5253999999</v>
      </c>
      <c r="J16" s="21">
        <f>VLOOKUP(B16,RMS!B:E,4,FALSE)</f>
        <v>1021536.7872</v>
      </c>
      <c r="K16" s="22">
        <f t="shared" si="1"/>
        <v>5.5000000167638063E-2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479501.59169999999</v>
      </c>
      <c r="F17" s="25">
        <f>VLOOKUP(C17,RA!B21:I56,8,0)</f>
        <v>35513.691299999999</v>
      </c>
      <c r="G17" s="16">
        <f t="shared" si="0"/>
        <v>443987.90039999998</v>
      </c>
      <c r="H17" s="27">
        <f>RA!J21</f>
        <v>7.4063761027552797</v>
      </c>
      <c r="I17" s="20">
        <f>VLOOKUP(B17,RMS!B:D,3,FALSE)</f>
        <v>479501.53422314499</v>
      </c>
      <c r="J17" s="21">
        <f>VLOOKUP(B17,RMS!B:E,4,FALSE)</f>
        <v>443987.90031735902</v>
      </c>
      <c r="K17" s="22">
        <f t="shared" si="1"/>
        <v>5.7476854999549687E-2</v>
      </c>
      <c r="L17" s="22">
        <f t="shared" si="2"/>
        <v>8.26409668661654E-5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1382719.7135999999</v>
      </c>
      <c r="F18" s="25">
        <f>VLOOKUP(C18,RA!B22:I57,8,0)</f>
        <v>157145.43040000001</v>
      </c>
      <c r="G18" s="16">
        <f t="shared" si="0"/>
        <v>1225574.2831999999</v>
      </c>
      <c r="H18" s="27">
        <f>RA!J22</f>
        <v>11.3649519027151</v>
      </c>
      <c r="I18" s="20">
        <f>VLOOKUP(B18,RMS!B:D,3,FALSE)</f>
        <v>1382719.9063333301</v>
      </c>
      <c r="J18" s="21">
        <f>VLOOKUP(B18,RMS!B:E,4,FALSE)</f>
        <v>1225574.2827000001</v>
      </c>
      <c r="K18" s="22">
        <f t="shared" si="1"/>
        <v>-0.19273333018645644</v>
      </c>
      <c r="L18" s="22">
        <f t="shared" si="2"/>
        <v>4.9999984912574291E-4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3442798.9907</v>
      </c>
      <c r="F19" s="25">
        <f>VLOOKUP(C19,RA!B23:I58,8,0)</f>
        <v>-47124.843099999998</v>
      </c>
      <c r="G19" s="16">
        <f t="shared" si="0"/>
        <v>3489923.8338000001</v>
      </c>
      <c r="H19" s="27">
        <f>RA!J23</f>
        <v>-1.36879449620201</v>
      </c>
      <c r="I19" s="20">
        <f>VLOOKUP(B19,RMS!B:D,3,FALSE)</f>
        <v>3442800.3084692298</v>
      </c>
      <c r="J19" s="21">
        <f>VLOOKUP(B19,RMS!B:E,4,FALSE)</f>
        <v>3489923.8785273498</v>
      </c>
      <c r="K19" s="22">
        <f t="shared" si="1"/>
        <v>-1.3177692298777401</v>
      </c>
      <c r="L19" s="22">
        <f t="shared" si="2"/>
        <v>-4.4727349653840065E-2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324669.44829999999</v>
      </c>
      <c r="F20" s="25">
        <f>VLOOKUP(C20,RA!B24:I59,8,0)</f>
        <v>54910.706299999998</v>
      </c>
      <c r="G20" s="16">
        <f t="shared" si="0"/>
        <v>269758.74199999997</v>
      </c>
      <c r="H20" s="27">
        <f>RA!J24</f>
        <v>16.912803649224699</v>
      </c>
      <c r="I20" s="20">
        <f>VLOOKUP(B20,RMS!B:D,3,FALSE)</f>
        <v>324669.371052175</v>
      </c>
      <c r="J20" s="21">
        <f>VLOOKUP(B20,RMS!B:E,4,FALSE)</f>
        <v>269758.73139049602</v>
      </c>
      <c r="K20" s="22">
        <f t="shared" si="1"/>
        <v>7.7247824985533953E-2</v>
      </c>
      <c r="L20" s="22">
        <f t="shared" si="2"/>
        <v>1.0609503951855004E-2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299925.21990000003</v>
      </c>
      <c r="F21" s="25">
        <f>VLOOKUP(C21,RA!B25:I60,8,0)</f>
        <v>25096.079600000001</v>
      </c>
      <c r="G21" s="16">
        <f t="shared" si="0"/>
        <v>274829.14030000003</v>
      </c>
      <c r="H21" s="27">
        <f>RA!J25</f>
        <v>8.3674455947277302</v>
      </c>
      <c r="I21" s="20">
        <f>VLOOKUP(B21,RMS!B:D,3,FALSE)</f>
        <v>299925.22716112999</v>
      </c>
      <c r="J21" s="21">
        <f>VLOOKUP(B21,RMS!B:E,4,FALSE)</f>
        <v>274829.14719941502</v>
      </c>
      <c r="K21" s="22">
        <f t="shared" si="1"/>
        <v>-7.261129969265312E-3</v>
      </c>
      <c r="L21" s="22">
        <f t="shared" si="2"/>
        <v>-6.8994149914942682E-3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644361.16319999995</v>
      </c>
      <c r="F22" s="25">
        <f>VLOOKUP(C22,RA!B26:I61,8,0)</f>
        <v>115141.87790000001</v>
      </c>
      <c r="G22" s="16">
        <f t="shared" si="0"/>
        <v>529219.28529999999</v>
      </c>
      <c r="H22" s="27">
        <f>RA!J26</f>
        <v>17.869152344344801</v>
      </c>
      <c r="I22" s="20">
        <f>VLOOKUP(B22,RMS!B:D,3,FALSE)</f>
        <v>644361.17984650901</v>
      </c>
      <c r="J22" s="21">
        <f>VLOOKUP(B22,RMS!B:E,4,FALSE)</f>
        <v>529219.20753300004</v>
      </c>
      <c r="K22" s="22">
        <f t="shared" si="1"/>
        <v>-1.6646509058773518E-2</v>
      </c>
      <c r="L22" s="22">
        <f t="shared" si="2"/>
        <v>7.7766999951563776E-2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347003.13290000003</v>
      </c>
      <c r="F23" s="25">
        <f>VLOOKUP(C23,RA!B27:I62,8,0)</f>
        <v>95496.223899999997</v>
      </c>
      <c r="G23" s="16">
        <f t="shared" si="0"/>
        <v>251506.90900000004</v>
      </c>
      <c r="H23" s="27">
        <f>RA!J27</f>
        <v>27.520277151941499</v>
      </c>
      <c r="I23" s="20">
        <f>VLOOKUP(B23,RMS!B:D,3,FALSE)</f>
        <v>347003.078733931</v>
      </c>
      <c r="J23" s="21">
        <f>VLOOKUP(B23,RMS!B:E,4,FALSE)</f>
        <v>251506.921577998</v>
      </c>
      <c r="K23" s="22">
        <f t="shared" si="1"/>
        <v>5.4166069021448493E-2</v>
      </c>
      <c r="L23" s="22">
        <f t="shared" si="2"/>
        <v>-1.2577997957123443E-2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1118532.5349999999</v>
      </c>
      <c r="F24" s="25">
        <f>VLOOKUP(C24,RA!B28:I63,8,0)</f>
        <v>23907.612400000002</v>
      </c>
      <c r="G24" s="16">
        <f t="shared" si="0"/>
        <v>1094624.9225999999</v>
      </c>
      <c r="H24" s="27">
        <f>RA!J28</f>
        <v>2.1374087612033601</v>
      </c>
      <c r="I24" s="20">
        <f>VLOOKUP(B24,RMS!B:D,3,FALSE)</f>
        <v>1118532.53489912</v>
      </c>
      <c r="J24" s="21">
        <f>VLOOKUP(B24,RMS!B:E,4,FALSE)</f>
        <v>1094624.91240973</v>
      </c>
      <c r="K24" s="22">
        <f t="shared" si="1"/>
        <v>1.0087992995977402E-4</v>
      </c>
      <c r="L24" s="22">
        <f t="shared" si="2"/>
        <v>1.0190269909799099E-2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810406.11829999997</v>
      </c>
      <c r="F25" s="25">
        <f>VLOOKUP(C25,RA!B29:I64,8,0)</f>
        <v>114918.7981</v>
      </c>
      <c r="G25" s="16">
        <f t="shared" si="0"/>
        <v>695487.32019999996</v>
      </c>
      <c r="H25" s="27">
        <f>RA!J29</f>
        <v>14.1803961624903</v>
      </c>
      <c r="I25" s="20">
        <f>VLOOKUP(B25,RMS!B:D,3,FALSE)</f>
        <v>810406.11691946897</v>
      </c>
      <c r="J25" s="21">
        <f>VLOOKUP(B25,RMS!B:E,4,FALSE)</f>
        <v>695487.35857029702</v>
      </c>
      <c r="K25" s="22">
        <f t="shared" si="1"/>
        <v>1.3805310009047389E-3</v>
      </c>
      <c r="L25" s="22">
        <f t="shared" si="2"/>
        <v>-3.8370297057554126E-2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1422294.1125</v>
      </c>
      <c r="F26" s="25">
        <f>VLOOKUP(C26,RA!B30:I65,8,0)</f>
        <v>138400.53080000001</v>
      </c>
      <c r="G26" s="16">
        <f t="shared" si="0"/>
        <v>1283893.5817</v>
      </c>
      <c r="H26" s="27">
        <f>RA!J30</f>
        <v>9.73079545107095</v>
      </c>
      <c r="I26" s="20">
        <f>VLOOKUP(B26,RMS!B:D,3,FALSE)</f>
        <v>1422294.1372964601</v>
      </c>
      <c r="J26" s="21">
        <f>VLOOKUP(B26,RMS!B:E,4,FALSE)</f>
        <v>1283893.5959549299</v>
      </c>
      <c r="K26" s="22">
        <f t="shared" si="1"/>
        <v>-2.4796460056677461E-2</v>
      </c>
      <c r="L26" s="22">
        <f t="shared" si="2"/>
        <v>-1.4254929963499308E-2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1087276.8469</v>
      </c>
      <c r="F27" s="25">
        <f>VLOOKUP(C27,RA!B31:I66,8,0)</f>
        <v>16854.516500000002</v>
      </c>
      <c r="G27" s="16">
        <f t="shared" si="0"/>
        <v>1070422.3304000001</v>
      </c>
      <c r="H27" s="27">
        <f>RA!J31</f>
        <v>1.55015868755551</v>
      </c>
      <c r="I27" s="20">
        <f>VLOOKUP(B27,RMS!B:D,3,FALSE)</f>
        <v>1087276.8498053099</v>
      </c>
      <c r="J27" s="21">
        <f>VLOOKUP(B27,RMS!B:E,4,FALSE)</f>
        <v>1070422.2995247799</v>
      </c>
      <c r="K27" s="22">
        <f t="shared" si="1"/>
        <v>-2.9053098987787962E-3</v>
      </c>
      <c r="L27" s="22">
        <f t="shared" si="2"/>
        <v>3.0875220196321607E-2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148305.2335</v>
      </c>
      <c r="F28" s="25">
        <f>VLOOKUP(C28,RA!B32:I67,8,0)</f>
        <v>40478.1567</v>
      </c>
      <c r="G28" s="16">
        <f t="shared" si="0"/>
        <v>107827.07680000001</v>
      </c>
      <c r="H28" s="27">
        <f>RA!J32</f>
        <v>27.293815426951902</v>
      </c>
      <c r="I28" s="20">
        <f>VLOOKUP(B28,RMS!B:D,3,FALSE)</f>
        <v>148305.08279714099</v>
      </c>
      <c r="J28" s="21">
        <f>VLOOKUP(B28,RMS!B:E,4,FALSE)</f>
        <v>107827.06553258</v>
      </c>
      <c r="K28" s="22">
        <f t="shared" si="1"/>
        <v>0.15070285901310854</v>
      </c>
      <c r="L28" s="22">
        <f t="shared" si="2"/>
        <v>1.126742000633385E-2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191705.28450000001</v>
      </c>
      <c r="F31" s="25">
        <f>VLOOKUP(C31,RA!B35:I70,8,0)</f>
        <v>20968.276099999999</v>
      </c>
      <c r="G31" s="16">
        <f t="shared" si="0"/>
        <v>170737.00840000002</v>
      </c>
      <c r="H31" s="27">
        <f>RA!J35</f>
        <v>10.9377663504106</v>
      </c>
      <c r="I31" s="20">
        <f>VLOOKUP(B31,RMS!B:D,3,FALSE)</f>
        <v>191705.28460000001</v>
      </c>
      <c r="J31" s="21">
        <f>VLOOKUP(B31,RMS!B:E,4,FALSE)</f>
        <v>170737.0073</v>
      </c>
      <c r="K31" s="22">
        <f t="shared" si="1"/>
        <v>-1.0000000474974513E-4</v>
      </c>
      <c r="L31" s="22">
        <f t="shared" si="2"/>
        <v>1.100000023143366E-3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320191.88909999997</v>
      </c>
      <c r="F35" s="25">
        <f>VLOOKUP(C35,RA!B8:I74,8,0)</f>
        <v>17259.3763</v>
      </c>
      <c r="G35" s="16">
        <f t="shared" si="0"/>
        <v>302932.51279999997</v>
      </c>
      <c r="H35" s="27">
        <f>RA!J39</f>
        <v>5.3903227681728296</v>
      </c>
      <c r="I35" s="20">
        <f>VLOOKUP(B35,RMS!B:D,3,FALSE)</f>
        <v>320191.88888803398</v>
      </c>
      <c r="J35" s="21">
        <f>VLOOKUP(B35,RMS!B:E,4,FALSE)</f>
        <v>302932.51247863198</v>
      </c>
      <c r="K35" s="22">
        <f t="shared" si="1"/>
        <v>2.1196599118411541E-4</v>
      </c>
      <c r="L35" s="22">
        <f t="shared" si="2"/>
        <v>3.2136798836290836E-4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587893.7415</v>
      </c>
      <c r="F36" s="25">
        <f>VLOOKUP(C36,RA!B8:I75,8,0)</f>
        <v>26954.337500000001</v>
      </c>
      <c r="G36" s="16">
        <f t="shared" si="0"/>
        <v>560939.40399999998</v>
      </c>
      <c r="H36" s="27">
        <f>RA!J40</f>
        <v>4.5848995485521797</v>
      </c>
      <c r="I36" s="20">
        <f>VLOOKUP(B36,RMS!B:D,3,FALSE)</f>
        <v>587893.73414529895</v>
      </c>
      <c r="J36" s="21">
        <f>VLOOKUP(B36,RMS!B:E,4,FALSE)</f>
        <v>560939.40063846204</v>
      </c>
      <c r="K36" s="22">
        <f t="shared" si="1"/>
        <v>7.3547010542824864E-3</v>
      </c>
      <c r="L36" s="22">
        <f t="shared" si="2"/>
        <v>3.3615379361435771E-3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33619.736499999999</v>
      </c>
      <c r="F40" s="25">
        <f>VLOOKUP(C40,RA!B8:I78,8,0)</f>
        <v>5001.1148999999996</v>
      </c>
      <c r="G40" s="16">
        <f t="shared" si="0"/>
        <v>28618.621599999999</v>
      </c>
      <c r="H40" s="27">
        <f>RA!J43</f>
        <v>0</v>
      </c>
      <c r="I40" s="20">
        <f>VLOOKUP(B40,RMS!B:D,3,FALSE)</f>
        <v>33619.736782391599</v>
      </c>
      <c r="J40" s="21">
        <f>VLOOKUP(B40,RMS!B:E,4,FALSE)</f>
        <v>28618.6217683988</v>
      </c>
      <c r="K40" s="22">
        <f t="shared" si="1"/>
        <v>-2.8239160019438714E-4</v>
      </c>
      <c r="L40" s="22">
        <f t="shared" si="2"/>
        <v>-1.6839880117913708E-4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6" workbookViewId="0">
      <selection activeCell="A8"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20246406.305500001</v>
      </c>
      <c r="E7" s="65">
        <v>25721059</v>
      </c>
      <c r="F7" s="66">
        <v>78.715290476570203</v>
      </c>
      <c r="G7" s="65">
        <v>19405337.595600002</v>
      </c>
      <c r="H7" s="66">
        <v>4.3342132326041201</v>
      </c>
      <c r="I7" s="65">
        <v>1550152.3038999999</v>
      </c>
      <c r="J7" s="66">
        <v>7.6564318650411298</v>
      </c>
      <c r="K7" s="65">
        <v>1973441.2949999999</v>
      </c>
      <c r="L7" s="66">
        <v>10.169579814202599</v>
      </c>
      <c r="M7" s="66">
        <v>-0.21449282133320299</v>
      </c>
      <c r="N7" s="65">
        <v>295066122.03839999</v>
      </c>
      <c r="O7" s="65">
        <v>4512645200.2016001</v>
      </c>
      <c r="P7" s="65">
        <v>1146625</v>
      </c>
      <c r="Q7" s="65">
        <v>1173596</v>
      </c>
      <c r="R7" s="66">
        <v>-2.2981503004441</v>
      </c>
      <c r="S7" s="65">
        <v>17.6573913053527</v>
      </c>
      <c r="T7" s="65">
        <v>18.043819121230801</v>
      </c>
      <c r="U7" s="67">
        <v>-2.1884762544793399</v>
      </c>
      <c r="V7" s="55"/>
      <c r="W7" s="55"/>
    </row>
    <row r="8" spans="1:23" ht="14.25" thickBot="1" x14ac:dyDescent="0.2">
      <c r="A8" s="52">
        <v>41868</v>
      </c>
      <c r="B8" s="42" t="s">
        <v>6</v>
      </c>
      <c r="C8" s="43"/>
      <c r="D8" s="68">
        <v>754892.02839999995</v>
      </c>
      <c r="E8" s="68">
        <v>772973</v>
      </c>
      <c r="F8" s="69">
        <v>97.660853406263897</v>
      </c>
      <c r="G8" s="68">
        <v>707018.51540000003</v>
      </c>
      <c r="H8" s="69">
        <v>6.7711823604669403</v>
      </c>
      <c r="I8" s="68">
        <v>150425.50520000001</v>
      </c>
      <c r="J8" s="69">
        <v>19.926757674051501</v>
      </c>
      <c r="K8" s="68">
        <v>100346.45540000001</v>
      </c>
      <c r="L8" s="69">
        <v>14.1929034691869</v>
      </c>
      <c r="M8" s="69">
        <v>0.49906147257893102</v>
      </c>
      <c r="N8" s="68">
        <v>10240235.9109</v>
      </c>
      <c r="O8" s="68">
        <v>170878915.3387</v>
      </c>
      <c r="P8" s="68">
        <v>29751</v>
      </c>
      <c r="Q8" s="68">
        <v>29694</v>
      </c>
      <c r="R8" s="69">
        <v>0.191957971307333</v>
      </c>
      <c r="S8" s="68">
        <v>25.373669066586</v>
      </c>
      <c r="T8" s="68">
        <v>25.409429059742699</v>
      </c>
      <c r="U8" s="70">
        <v>-0.14093347344787799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145932.185</v>
      </c>
      <c r="E9" s="68">
        <v>210077</v>
      </c>
      <c r="F9" s="69">
        <v>69.466045783212806</v>
      </c>
      <c r="G9" s="68">
        <v>146227.53479999999</v>
      </c>
      <c r="H9" s="69">
        <v>-0.20197960692146499</v>
      </c>
      <c r="I9" s="68">
        <v>31717.366399999999</v>
      </c>
      <c r="J9" s="69">
        <v>21.734318855021598</v>
      </c>
      <c r="K9" s="68">
        <v>29194.461599999999</v>
      </c>
      <c r="L9" s="69">
        <v>19.965091827561899</v>
      </c>
      <c r="M9" s="69">
        <v>8.6417240179555002E-2</v>
      </c>
      <c r="N9" s="68">
        <v>1925158.7135000001</v>
      </c>
      <c r="O9" s="68">
        <v>29073062.827</v>
      </c>
      <c r="P9" s="68">
        <v>8296</v>
      </c>
      <c r="Q9" s="68">
        <v>8075</v>
      </c>
      <c r="R9" s="69">
        <v>2.73684210526315</v>
      </c>
      <c r="S9" s="68">
        <v>17.590668394406901</v>
      </c>
      <c r="T9" s="68">
        <v>17.2178652260062</v>
      </c>
      <c r="U9" s="70">
        <v>2.1193234960832199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181160.93770000001</v>
      </c>
      <c r="E10" s="68">
        <v>265001</v>
      </c>
      <c r="F10" s="69">
        <v>68.362360028830096</v>
      </c>
      <c r="G10" s="68">
        <v>171542.39360000001</v>
      </c>
      <c r="H10" s="69">
        <v>5.6070944902566699</v>
      </c>
      <c r="I10" s="68">
        <v>47289.859900000003</v>
      </c>
      <c r="J10" s="69">
        <v>26.1037840167903</v>
      </c>
      <c r="K10" s="68">
        <v>38271.377699999997</v>
      </c>
      <c r="L10" s="69">
        <v>22.3101572135228</v>
      </c>
      <c r="M10" s="69">
        <v>0.23564561147220001</v>
      </c>
      <c r="N10" s="68">
        <v>2831898.0821000002</v>
      </c>
      <c r="O10" s="68">
        <v>44121904.4498</v>
      </c>
      <c r="P10" s="68">
        <v>106045</v>
      </c>
      <c r="Q10" s="68">
        <v>106926</v>
      </c>
      <c r="R10" s="69">
        <v>-0.82393430970951798</v>
      </c>
      <c r="S10" s="68">
        <v>1.7083402112310799</v>
      </c>
      <c r="T10" s="68">
        <v>1.7937041365056201</v>
      </c>
      <c r="U10" s="70">
        <v>-4.9968925810757403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53796.444900000002</v>
      </c>
      <c r="E11" s="68">
        <v>58326</v>
      </c>
      <c r="F11" s="69">
        <v>92.2340721119226</v>
      </c>
      <c r="G11" s="68">
        <v>46546.671699999999</v>
      </c>
      <c r="H11" s="69">
        <v>15.5752773189151</v>
      </c>
      <c r="I11" s="68">
        <v>12289.0126</v>
      </c>
      <c r="J11" s="69">
        <v>22.8435403544668</v>
      </c>
      <c r="K11" s="68">
        <v>9152.6658000000007</v>
      </c>
      <c r="L11" s="69">
        <v>19.663416235193498</v>
      </c>
      <c r="M11" s="69">
        <v>0.34267030704868501</v>
      </c>
      <c r="N11" s="68">
        <v>922149.79799999995</v>
      </c>
      <c r="O11" s="68">
        <v>18025408.193799999</v>
      </c>
      <c r="P11" s="68">
        <v>2965</v>
      </c>
      <c r="Q11" s="68">
        <v>2946</v>
      </c>
      <c r="R11" s="69">
        <v>0.64494229463678598</v>
      </c>
      <c r="S11" s="68">
        <v>18.143826273187202</v>
      </c>
      <c r="T11" s="68">
        <v>17.504589511201601</v>
      </c>
      <c r="U11" s="70">
        <v>3.5231640358584002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239434.96489999999</v>
      </c>
      <c r="E12" s="68">
        <v>223359</v>
      </c>
      <c r="F12" s="69">
        <v>107.197366078824</v>
      </c>
      <c r="G12" s="68">
        <v>166373.11230000001</v>
      </c>
      <c r="H12" s="69">
        <v>43.914459247631697</v>
      </c>
      <c r="I12" s="68">
        <v>11621.896699999999</v>
      </c>
      <c r="J12" s="69">
        <v>4.85388452135797</v>
      </c>
      <c r="K12" s="68">
        <v>-190.7517</v>
      </c>
      <c r="L12" s="69">
        <v>-0.11465296126458301</v>
      </c>
      <c r="M12" s="69">
        <v>-61.926831582628097</v>
      </c>
      <c r="N12" s="68">
        <v>2838895.0296</v>
      </c>
      <c r="O12" s="68">
        <v>53608090.856299996</v>
      </c>
      <c r="P12" s="68">
        <v>2417</v>
      </c>
      <c r="Q12" s="68">
        <v>2830</v>
      </c>
      <c r="R12" s="69">
        <v>-14.5936395759717</v>
      </c>
      <c r="S12" s="68">
        <v>99.062873355399304</v>
      </c>
      <c r="T12" s="68">
        <v>109.69192632508801</v>
      </c>
      <c r="U12" s="70">
        <v>-10.7296029376779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425534.57419999997</v>
      </c>
      <c r="E13" s="68">
        <v>400859</v>
      </c>
      <c r="F13" s="69">
        <v>106.155674239571</v>
      </c>
      <c r="G13" s="68">
        <v>310397.85070000001</v>
      </c>
      <c r="H13" s="69">
        <v>37.093273436123098</v>
      </c>
      <c r="I13" s="68">
        <v>34374.2137</v>
      </c>
      <c r="J13" s="69">
        <v>8.0778897377782108</v>
      </c>
      <c r="K13" s="68">
        <v>59507.351300000002</v>
      </c>
      <c r="L13" s="69">
        <v>19.171315511947299</v>
      </c>
      <c r="M13" s="69">
        <v>-0.42235349164330899</v>
      </c>
      <c r="N13" s="68">
        <v>4925848.4485999998</v>
      </c>
      <c r="O13" s="68">
        <v>85614447.759399995</v>
      </c>
      <c r="P13" s="68">
        <v>18291</v>
      </c>
      <c r="Q13" s="68">
        <v>18961</v>
      </c>
      <c r="R13" s="69">
        <v>-3.5335689045936398</v>
      </c>
      <c r="S13" s="68">
        <v>23.264697075064198</v>
      </c>
      <c r="T13" s="68">
        <v>24.457764089446801</v>
      </c>
      <c r="U13" s="70">
        <v>-5.1282293104141896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178254.4037</v>
      </c>
      <c r="E14" s="68">
        <v>178342</v>
      </c>
      <c r="F14" s="69">
        <v>99.950882966435302</v>
      </c>
      <c r="G14" s="68">
        <v>151776.4118</v>
      </c>
      <c r="H14" s="69">
        <v>17.445393250494501</v>
      </c>
      <c r="I14" s="68">
        <v>11845.863499999999</v>
      </c>
      <c r="J14" s="69">
        <v>6.6454815444203197</v>
      </c>
      <c r="K14" s="68">
        <v>17137.5141</v>
      </c>
      <c r="L14" s="69">
        <v>11.291289533569</v>
      </c>
      <c r="M14" s="69">
        <v>-0.308775856820448</v>
      </c>
      <c r="N14" s="68">
        <v>2659403.8897000002</v>
      </c>
      <c r="O14" s="68">
        <v>41051649.430100001</v>
      </c>
      <c r="P14" s="68">
        <v>3668</v>
      </c>
      <c r="Q14" s="68">
        <v>3347</v>
      </c>
      <c r="R14" s="69">
        <v>9.5906782193008606</v>
      </c>
      <c r="S14" s="68">
        <v>48.597165676117797</v>
      </c>
      <c r="T14" s="68">
        <v>51.136461338512099</v>
      </c>
      <c r="U14" s="70">
        <v>-5.2251929244552704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144593.74179999999</v>
      </c>
      <c r="E15" s="68">
        <v>122588</v>
      </c>
      <c r="F15" s="69">
        <v>117.95097546252499</v>
      </c>
      <c r="G15" s="68">
        <v>122474.4008</v>
      </c>
      <c r="H15" s="69">
        <v>18.060379030652101</v>
      </c>
      <c r="I15" s="68">
        <v>-10827.2199</v>
      </c>
      <c r="J15" s="69">
        <v>-7.4880280192043598</v>
      </c>
      <c r="K15" s="68">
        <v>15411.8871</v>
      </c>
      <c r="L15" s="69">
        <v>12.5837619937962</v>
      </c>
      <c r="M15" s="69">
        <v>-1.70252395632979</v>
      </c>
      <c r="N15" s="68">
        <v>2070520.3773000001</v>
      </c>
      <c r="O15" s="68">
        <v>32087988.925700001</v>
      </c>
      <c r="P15" s="68">
        <v>6434</v>
      </c>
      <c r="Q15" s="68">
        <v>7329</v>
      </c>
      <c r="R15" s="69">
        <v>-12.2117614954291</v>
      </c>
      <c r="S15" s="68">
        <v>22.473382312713699</v>
      </c>
      <c r="T15" s="68">
        <v>22.153937494883301</v>
      </c>
      <c r="U15" s="70">
        <v>1.42143631690744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1158304.0703</v>
      </c>
      <c r="E16" s="68">
        <v>1187705</v>
      </c>
      <c r="F16" s="69">
        <v>97.524559574978596</v>
      </c>
      <c r="G16" s="68">
        <v>954691.11089999997</v>
      </c>
      <c r="H16" s="69">
        <v>21.327627027767299</v>
      </c>
      <c r="I16" s="68">
        <v>30318.151999999998</v>
      </c>
      <c r="J16" s="69">
        <v>2.6174605423036801</v>
      </c>
      <c r="K16" s="68">
        <v>81564.175900000002</v>
      </c>
      <c r="L16" s="69">
        <v>8.5435147524426398</v>
      </c>
      <c r="M16" s="69">
        <v>-0.62829083153894805</v>
      </c>
      <c r="N16" s="68">
        <v>15890295.9121</v>
      </c>
      <c r="O16" s="68">
        <v>234069700.6645</v>
      </c>
      <c r="P16" s="68">
        <v>59585</v>
      </c>
      <c r="Q16" s="68">
        <v>62300</v>
      </c>
      <c r="R16" s="69">
        <v>-4.3579454253611498</v>
      </c>
      <c r="S16" s="68">
        <v>19.439524549802801</v>
      </c>
      <c r="T16" s="68">
        <v>17.601140290529699</v>
      </c>
      <c r="U16" s="70">
        <v>9.4569404440077101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641484.48699999996</v>
      </c>
      <c r="E17" s="68">
        <v>832498</v>
      </c>
      <c r="F17" s="69">
        <v>77.055378751660697</v>
      </c>
      <c r="G17" s="68">
        <v>642996.21990000003</v>
      </c>
      <c r="H17" s="69">
        <v>-0.23510758744972299</v>
      </c>
      <c r="I17" s="68">
        <v>-6507.6985999999997</v>
      </c>
      <c r="J17" s="69">
        <v>-1.01447482080732</v>
      </c>
      <c r="K17" s="68">
        <v>29779.798599999998</v>
      </c>
      <c r="L17" s="69">
        <v>4.6314111464965402</v>
      </c>
      <c r="M17" s="69">
        <v>-1.2185272871523001</v>
      </c>
      <c r="N17" s="68">
        <v>9769398.8632999994</v>
      </c>
      <c r="O17" s="68">
        <v>219593451.36430001</v>
      </c>
      <c r="P17" s="68">
        <v>18633</v>
      </c>
      <c r="Q17" s="68">
        <v>18315</v>
      </c>
      <c r="R17" s="69">
        <v>1.73628173628173</v>
      </c>
      <c r="S17" s="68">
        <v>34.427332528309996</v>
      </c>
      <c r="T17" s="68">
        <v>53.222700971880997</v>
      </c>
      <c r="U17" s="70">
        <v>-54.594321032904098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2005675.3766999999</v>
      </c>
      <c r="E18" s="68">
        <v>2543881</v>
      </c>
      <c r="F18" s="69">
        <v>78.843128931738605</v>
      </c>
      <c r="G18" s="68">
        <v>2073583.3311000001</v>
      </c>
      <c r="H18" s="69">
        <v>-3.2749083859569699</v>
      </c>
      <c r="I18" s="68">
        <v>271511.51360000001</v>
      </c>
      <c r="J18" s="69">
        <v>13.5371614347047</v>
      </c>
      <c r="K18" s="68">
        <v>295234.5711</v>
      </c>
      <c r="L18" s="69">
        <v>14.237892766208899</v>
      </c>
      <c r="M18" s="69">
        <v>-8.0353250676611004E-2</v>
      </c>
      <c r="N18" s="68">
        <v>34039246.990199998</v>
      </c>
      <c r="O18" s="68">
        <v>556239219.50989997</v>
      </c>
      <c r="P18" s="68">
        <v>101894</v>
      </c>
      <c r="Q18" s="68">
        <v>103920</v>
      </c>
      <c r="R18" s="69">
        <v>-1.94957659738261</v>
      </c>
      <c r="S18" s="68">
        <v>19.683939944452099</v>
      </c>
      <c r="T18" s="68">
        <v>19.6660186528099</v>
      </c>
      <c r="U18" s="70">
        <v>9.1045246494340995E-2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575258.7524</v>
      </c>
      <c r="E19" s="68">
        <v>633444</v>
      </c>
      <c r="F19" s="69">
        <v>90.814460694236601</v>
      </c>
      <c r="G19" s="68">
        <v>531041.86</v>
      </c>
      <c r="H19" s="69">
        <v>8.3264419870780202</v>
      </c>
      <c r="I19" s="68">
        <v>45829.16</v>
      </c>
      <c r="J19" s="69">
        <v>7.9667036457592504</v>
      </c>
      <c r="K19" s="68">
        <v>42235.111599999997</v>
      </c>
      <c r="L19" s="69">
        <v>7.95325468316189</v>
      </c>
      <c r="M19" s="69">
        <v>8.5096221220828994E-2</v>
      </c>
      <c r="N19" s="68">
        <v>8516234.1676000003</v>
      </c>
      <c r="O19" s="68">
        <v>173609321.07069999</v>
      </c>
      <c r="P19" s="68">
        <v>11699</v>
      </c>
      <c r="Q19" s="68">
        <v>11554</v>
      </c>
      <c r="R19" s="69">
        <v>1.25497663146963</v>
      </c>
      <c r="S19" s="68">
        <v>49.171617437387802</v>
      </c>
      <c r="T19" s="68">
        <v>49.356477756621103</v>
      </c>
      <c r="U19" s="70">
        <v>-0.375949234268454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1100879.5804000001</v>
      </c>
      <c r="E20" s="68">
        <v>1543771</v>
      </c>
      <c r="F20" s="69">
        <v>71.311067535275598</v>
      </c>
      <c r="G20" s="68">
        <v>1217265.6621000001</v>
      </c>
      <c r="H20" s="69">
        <v>-9.5612720644081506</v>
      </c>
      <c r="I20" s="68">
        <v>79342.7932</v>
      </c>
      <c r="J20" s="69">
        <v>7.2072181746863899</v>
      </c>
      <c r="K20" s="68">
        <v>-4105.6516000000001</v>
      </c>
      <c r="L20" s="69">
        <v>-0.33728476271293301</v>
      </c>
      <c r="M20" s="69">
        <v>-20.325262085073199</v>
      </c>
      <c r="N20" s="68">
        <v>15452258.8961</v>
      </c>
      <c r="O20" s="68">
        <v>256986991.5968</v>
      </c>
      <c r="P20" s="68">
        <v>47069</v>
      </c>
      <c r="Q20" s="68">
        <v>47762</v>
      </c>
      <c r="R20" s="69">
        <v>-1.45094426531552</v>
      </c>
      <c r="S20" s="68">
        <v>23.3886332915507</v>
      </c>
      <c r="T20" s="68">
        <v>24.282267067962</v>
      </c>
      <c r="U20" s="70">
        <v>-3.8208037437318301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479501.59169999999</v>
      </c>
      <c r="E21" s="68">
        <v>497650</v>
      </c>
      <c r="F21" s="69">
        <v>96.353178277906196</v>
      </c>
      <c r="G21" s="68">
        <v>421878.908</v>
      </c>
      <c r="H21" s="69">
        <v>13.6585836853451</v>
      </c>
      <c r="I21" s="68">
        <v>35513.691299999999</v>
      </c>
      <c r="J21" s="69">
        <v>7.4063761027552797</v>
      </c>
      <c r="K21" s="68">
        <v>45071.6414</v>
      </c>
      <c r="L21" s="69">
        <v>10.6835493657815</v>
      </c>
      <c r="M21" s="69">
        <v>-0.212061282951191</v>
      </c>
      <c r="N21" s="68">
        <v>6644994.8975999998</v>
      </c>
      <c r="O21" s="68">
        <v>103207615.735</v>
      </c>
      <c r="P21" s="68">
        <v>43955</v>
      </c>
      <c r="Q21" s="68">
        <v>45598</v>
      </c>
      <c r="R21" s="69">
        <v>-3.60322821176368</v>
      </c>
      <c r="S21" s="68">
        <v>10.908920298032101</v>
      </c>
      <c r="T21" s="68">
        <v>11.589475650247801</v>
      </c>
      <c r="U21" s="70">
        <v>-6.2385216283824896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1382719.7135999999</v>
      </c>
      <c r="E22" s="68">
        <v>1587827</v>
      </c>
      <c r="F22" s="69">
        <v>87.082516772923</v>
      </c>
      <c r="G22" s="68">
        <v>1335298.102</v>
      </c>
      <c r="H22" s="69">
        <v>3.5513876286480399</v>
      </c>
      <c r="I22" s="68">
        <v>157145.43040000001</v>
      </c>
      <c r="J22" s="69">
        <v>11.3649519027151</v>
      </c>
      <c r="K22" s="68">
        <v>175413.7838</v>
      </c>
      <c r="L22" s="69">
        <v>13.136675888123101</v>
      </c>
      <c r="M22" s="69">
        <v>-0.104144343758235</v>
      </c>
      <c r="N22" s="68">
        <v>21864178.162999999</v>
      </c>
      <c r="O22" s="68">
        <v>317310491.42680001</v>
      </c>
      <c r="P22" s="68">
        <v>83439</v>
      </c>
      <c r="Q22" s="68">
        <v>85628</v>
      </c>
      <c r="R22" s="69">
        <v>-2.5564067828280499</v>
      </c>
      <c r="S22" s="68">
        <v>16.5716237442922</v>
      </c>
      <c r="T22" s="68">
        <v>16.6414589410006</v>
      </c>
      <c r="U22" s="70">
        <v>-0.42141432720149102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3442798.9907</v>
      </c>
      <c r="E23" s="68">
        <v>3733408</v>
      </c>
      <c r="F23" s="69">
        <v>92.215985788319898</v>
      </c>
      <c r="G23" s="68">
        <v>2727051.0029000002</v>
      </c>
      <c r="H23" s="69">
        <v>26.246226676320301</v>
      </c>
      <c r="I23" s="68">
        <v>-47124.843099999998</v>
      </c>
      <c r="J23" s="69">
        <v>-1.36879449620201</v>
      </c>
      <c r="K23" s="68">
        <v>202020.90030000001</v>
      </c>
      <c r="L23" s="69">
        <v>7.40803527639076</v>
      </c>
      <c r="M23" s="69">
        <v>-1.23326716706054</v>
      </c>
      <c r="N23" s="68">
        <v>47625171.452200003</v>
      </c>
      <c r="O23" s="68">
        <v>657601271.97230005</v>
      </c>
      <c r="P23" s="68">
        <v>98090</v>
      </c>
      <c r="Q23" s="68">
        <v>98058</v>
      </c>
      <c r="R23" s="69">
        <v>3.2633747374011E-2</v>
      </c>
      <c r="S23" s="68">
        <v>35.098368750127399</v>
      </c>
      <c r="T23" s="68">
        <v>32.631142115890597</v>
      </c>
      <c r="U23" s="70">
        <v>7.0294623998099004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324669.44829999999</v>
      </c>
      <c r="E24" s="68">
        <v>490167</v>
      </c>
      <c r="F24" s="69">
        <v>66.236496602178505</v>
      </c>
      <c r="G24" s="68">
        <v>422289.94679999998</v>
      </c>
      <c r="H24" s="69">
        <v>-23.116936417677401</v>
      </c>
      <c r="I24" s="68">
        <v>54910.706299999998</v>
      </c>
      <c r="J24" s="69">
        <v>16.912803649224699</v>
      </c>
      <c r="K24" s="68">
        <v>63858.995199999998</v>
      </c>
      <c r="L24" s="69">
        <v>15.122073277828701</v>
      </c>
      <c r="M24" s="69">
        <v>-0.14012573909086501</v>
      </c>
      <c r="N24" s="68">
        <v>5080522.6383999996</v>
      </c>
      <c r="O24" s="68">
        <v>71825691.441100001</v>
      </c>
      <c r="P24" s="68">
        <v>33555</v>
      </c>
      <c r="Q24" s="68">
        <v>34220</v>
      </c>
      <c r="R24" s="69">
        <v>-1.9433080070134401</v>
      </c>
      <c r="S24" s="68">
        <v>9.6757397794665501</v>
      </c>
      <c r="T24" s="68">
        <v>10.004051157218001</v>
      </c>
      <c r="U24" s="70">
        <v>-3.3931398036167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299925.21990000003</v>
      </c>
      <c r="E25" s="68">
        <v>359625</v>
      </c>
      <c r="F25" s="69">
        <v>83.3994354953076</v>
      </c>
      <c r="G25" s="68">
        <v>297957.0074</v>
      </c>
      <c r="H25" s="69">
        <v>0.66056929393096797</v>
      </c>
      <c r="I25" s="68">
        <v>25096.079600000001</v>
      </c>
      <c r="J25" s="69">
        <v>8.3674455947277302</v>
      </c>
      <c r="K25" s="68">
        <v>25988.904500000001</v>
      </c>
      <c r="L25" s="69">
        <v>8.7223672726416304</v>
      </c>
      <c r="M25" s="69">
        <v>-3.4354079834337997E-2</v>
      </c>
      <c r="N25" s="68">
        <v>4554368.9341000002</v>
      </c>
      <c r="O25" s="68">
        <v>69430728.827900007</v>
      </c>
      <c r="P25" s="68">
        <v>23531</v>
      </c>
      <c r="Q25" s="68">
        <v>24581</v>
      </c>
      <c r="R25" s="69">
        <v>-4.2715918799072403</v>
      </c>
      <c r="S25" s="68">
        <v>12.745961493349199</v>
      </c>
      <c r="T25" s="68">
        <v>13.084380432041</v>
      </c>
      <c r="U25" s="70">
        <v>-2.6551071793869299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644361.16319999995</v>
      </c>
      <c r="E26" s="68">
        <v>668406</v>
      </c>
      <c r="F26" s="69">
        <v>96.402659940215997</v>
      </c>
      <c r="G26" s="68">
        <v>629329.6004</v>
      </c>
      <c r="H26" s="69">
        <v>2.3885040192684501</v>
      </c>
      <c r="I26" s="68">
        <v>115141.87790000001</v>
      </c>
      <c r="J26" s="69">
        <v>17.869152344344801</v>
      </c>
      <c r="K26" s="68">
        <v>98969.5769</v>
      </c>
      <c r="L26" s="69">
        <v>15.7261913053343</v>
      </c>
      <c r="M26" s="69">
        <v>0.163406791324779</v>
      </c>
      <c r="N26" s="68">
        <v>9707947.4893999994</v>
      </c>
      <c r="O26" s="68">
        <v>150314575.39539999</v>
      </c>
      <c r="P26" s="68">
        <v>43174</v>
      </c>
      <c r="Q26" s="68">
        <v>44341</v>
      </c>
      <c r="R26" s="69">
        <v>-2.6318756906700398</v>
      </c>
      <c r="S26" s="68">
        <v>14.924750155186</v>
      </c>
      <c r="T26" s="68">
        <v>14.0863341985972</v>
      </c>
      <c r="U26" s="70">
        <v>5.6176213864285502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347003.13290000003</v>
      </c>
      <c r="E27" s="68">
        <v>426561</v>
      </c>
      <c r="F27" s="69">
        <v>81.349005863170802</v>
      </c>
      <c r="G27" s="68">
        <v>348129.4523</v>
      </c>
      <c r="H27" s="69">
        <v>-0.32353464855062702</v>
      </c>
      <c r="I27" s="68">
        <v>95496.223899999997</v>
      </c>
      <c r="J27" s="69">
        <v>27.520277151941499</v>
      </c>
      <c r="K27" s="68">
        <v>101404.9132</v>
      </c>
      <c r="L27" s="69">
        <v>29.128507378518101</v>
      </c>
      <c r="M27" s="69">
        <v>-5.8268274322629002E-2</v>
      </c>
      <c r="N27" s="68">
        <v>5063682.0597999999</v>
      </c>
      <c r="O27" s="68">
        <v>63788990.862999998</v>
      </c>
      <c r="P27" s="68">
        <v>43325</v>
      </c>
      <c r="Q27" s="68">
        <v>43919</v>
      </c>
      <c r="R27" s="69">
        <v>-1.3524898107880401</v>
      </c>
      <c r="S27" s="68">
        <v>8.0093048563185203</v>
      </c>
      <c r="T27" s="68">
        <v>7.96675971675129</v>
      </c>
      <c r="U27" s="70">
        <v>0.531196406310674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1118532.5349999999</v>
      </c>
      <c r="E28" s="68">
        <v>1450731</v>
      </c>
      <c r="F28" s="69">
        <v>77.101305135135306</v>
      </c>
      <c r="G28" s="68">
        <v>1158536.9513000001</v>
      </c>
      <c r="H28" s="69">
        <v>-3.4530116847037999</v>
      </c>
      <c r="I28" s="68">
        <v>23907.612400000002</v>
      </c>
      <c r="J28" s="69">
        <v>2.1374087612033601</v>
      </c>
      <c r="K28" s="68">
        <v>37192.407299999999</v>
      </c>
      <c r="L28" s="69">
        <v>3.2102909845271799</v>
      </c>
      <c r="M28" s="69">
        <v>-0.357191046894133</v>
      </c>
      <c r="N28" s="68">
        <v>16079793.7039</v>
      </c>
      <c r="O28" s="68">
        <v>213786598.46669999</v>
      </c>
      <c r="P28" s="68">
        <v>58273</v>
      </c>
      <c r="Q28" s="68">
        <v>59714</v>
      </c>
      <c r="R28" s="69">
        <v>-2.4131694410021098</v>
      </c>
      <c r="S28" s="68">
        <v>19.194696257271801</v>
      </c>
      <c r="T28" s="68">
        <v>20.017840271962999</v>
      </c>
      <c r="U28" s="70">
        <v>-4.2883930209595098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810406.11829999997</v>
      </c>
      <c r="E29" s="68">
        <v>888796</v>
      </c>
      <c r="F29" s="69">
        <v>91.180216641388995</v>
      </c>
      <c r="G29" s="68">
        <v>873966.58900000004</v>
      </c>
      <c r="H29" s="69">
        <v>-7.2726430849864103</v>
      </c>
      <c r="I29" s="68">
        <v>114918.7981</v>
      </c>
      <c r="J29" s="69">
        <v>14.1803961624903</v>
      </c>
      <c r="K29" s="68">
        <v>130682.4195</v>
      </c>
      <c r="L29" s="69">
        <v>14.952793521492399</v>
      </c>
      <c r="M29" s="69">
        <v>-0.12062541740742699</v>
      </c>
      <c r="N29" s="68">
        <v>10995775.899800001</v>
      </c>
      <c r="O29" s="68">
        <v>151450818.42399999</v>
      </c>
      <c r="P29" s="68">
        <v>119560</v>
      </c>
      <c r="Q29" s="68">
        <v>121123</v>
      </c>
      <c r="R29" s="69">
        <v>-1.2904237840872499</v>
      </c>
      <c r="S29" s="68">
        <v>6.7782378579792599</v>
      </c>
      <c r="T29" s="68">
        <v>6.8575345896320297</v>
      </c>
      <c r="U29" s="70">
        <v>-1.1698723667453299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1422294.1125</v>
      </c>
      <c r="E30" s="68">
        <v>1878677</v>
      </c>
      <c r="F30" s="69">
        <v>75.707219096204398</v>
      </c>
      <c r="G30" s="68">
        <v>1498477.2560000001</v>
      </c>
      <c r="H30" s="69">
        <v>-5.0840373582553804</v>
      </c>
      <c r="I30" s="68">
        <v>138400.53080000001</v>
      </c>
      <c r="J30" s="69">
        <v>9.73079545107095</v>
      </c>
      <c r="K30" s="68">
        <v>230142.4944</v>
      </c>
      <c r="L30" s="69">
        <v>15.358424258926499</v>
      </c>
      <c r="M30" s="69">
        <v>-0.39863113432909802</v>
      </c>
      <c r="N30" s="68">
        <v>21387689.739399999</v>
      </c>
      <c r="O30" s="68">
        <v>284072285.15259999</v>
      </c>
      <c r="P30" s="68">
        <v>93767</v>
      </c>
      <c r="Q30" s="68">
        <v>99091</v>
      </c>
      <c r="R30" s="69">
        <v>-5.3728391074870601</v>
      </c>
      <c r="S30" s="68">
        <v>15.168386665884601</v>
      </c>
      <c r="T30" s="68">
        <v>15.8007488046341</v>
      </c>
      <c r="U30" s="70">
        <v>-4.1689479090864099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1087276.8469</v>
      </c>
      <c r="E31" s="68">
        <v>1341255</v>
      </c>
      <c r="F31" s="69">
        <v>81.064141188662902</v>
      </c>
      <c r="G31" s="68">
        <v>1039144.1642999999</v>
      </c>
      <c r="H31" s="69">
        <v>4.6319542806097198</v>
      </c>
      <c r="I31" s="68">
        <v>16854.516500000002</v>
      </c>
      <c r="J31" s="69">
        <v>1.55015868755551</v>
      </c>
      <c r="K31" s="68">
        <v>45980.255400000002</v>
      </c>
      <c r="L31" s="69">
        <v>4.4248196717703498</v>
      </c>
      <c r="M31" s="69">
        <v>-0.63344012873838895</v>
      </c>
      <c r="N31" s="68">
        <v>15997373.200999999</v>
      </c>
      <c r="O31" s="68">
        <v>237852639.11199999</v>
      </c>
      <c r="P31" s="68">
        <v>41855</v>
      </c>
      <c r="Q31" s="68">
        <v>44184</v>
      </c>
      <c r="R31" s="69">
        <v>-5.2711388738004699</v>
      </c>
      <c r="S31" s="68">
        <v>25.977227258392102</v>
      </c>
      <c r="T31" s="68">
        <v>29.5442890141228</v>
      </c>
      <c r="U31" s="70">
        <v>-13.731495360338499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148305.2335</v>
      </c>
      <c r="E32" s="68">
        <v>197325</v>
      </c>
      <c r="F32" s="69">
        <v>75.157853034334195</v>
      </c>
      <c r="G32" s="68">
        <v>157253.7243</v>
      </c>
      <c r="H32" s="69">
        <v>-5.69047940825146</v>
      </c>
      <c r="I32" s="68">
        <v>40478.1567</v>
      </c>
      <c r="J32" s="69">
        <v>27.293815426951902</v>
      </c>
      <c r="K32" s="68">
        <v>39816.187400000003</v>
      </c>
      <c r="L32" s="69">
        <v>25.3197102817361</v>
      </c>
      <c r="M32" s="69">
        <v>1.6625632518497E-2</v>
      </c>
      <c r="N32" s="68">
        <v>2313933.1727</v>
      </c>
      <c r="O32" s="68">
        <v>36376452.313900001</v>
      </c>
      <c r="P32" s="68">
        <v>29624</v>
      </c>
      <c r="Q32" s="68">
        <v>29916</v>
      </c>
      <c r="R32" s="69">
        <v>-0.97606631902660301</v>
      </c>
      <c r="S32" s="68">
        <v>5.0062528186605499</v>
      </c>
      <c r="T32" s="68">
        <v>5.0856712561839803</v>
      </c>
      <c r="U32" s="70">
        <v>-1.5863848750788101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149.40199999999999</v>
      </c>
      <c r="H33" s="71"/>
      <c r="I33" s="71"/>
      <c r="J33" s="71"/>
      <c r="K33" s="68">
        <v>31.347999999999999</v>
      </c>
      <c r="L33" s="69">
        <v>20.982316167119599</v>
      </c>
      <c r="M33" s="71"/>
      <c r="N33" s="68">
        <v>0</v>
      </c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191705.28450000001</v>
      </c>
      <c r="E35" s="68">
        <v>237616</v>
      </c>
      <c r="F35" s="69">
        <v>80.678609394990204</v>
      </c>
      <c r="G35" s="68">
        <v>248889.5558</v>
      </c>
      <c r="H35" s="69">
        <v>-22.9757617253942</v>
      </c>
      <c r="I35" s="68">
        <v>20968.276099999999</v>
      </c>
      <c r="J35" s="69">
        <v>10.9377663504106</v>
      </c>
      <c r="K35" s="68">
        <v>23006.811699999998</v>
      </c>
      <c r="L35" s="69">
        <v>9.2437835031083306</v>
      </c>
      <c r="M35" s="69">
        <v>-8.8605741055375997E-2</v>
      </c>
      <c r="N35" s="68">
        <v>2868547.9715</v>
      </c>
      <c r="O35" s="68">
        <v>38899430.1219</v>
      </c>
      <c r="P35" s="68">
        <v>14887</v>
      </c>
      <c r="Q35" s="68">
        <v>16077</v>
      </c>
      <c r="R35" s="69">
        <v>-7.4018784599116696</v>
      </c>
      <c r="S35" s="68">
        <v>12.8773617585813</v>
      </c>
      <c r="T35" s="68">
        <v>13.407474012564499</v>
      </c>
      <c r="U35" s="70">
        <v>-4.1166215869485798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660646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593589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482913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320191.88909999997</v>
      </c>
      <c r="E39" s="68">
        <v>472300</v>
      </c>
      <c r="F39" s="69">
        <v>67.794175121744701</v>
      </c>
      <c r="G39" s="68">
        <v>513083.77140000003</v>
      </c>
      <c r="H39" s="69">
        <v>-37.594617692482302</v>
      </c>
      <c r="I39" s="68">
        <v>17259.3763</v>
      </c>
      <c r="J39" s="69">
        <v>5.3903227681728296</v>
      </c>
      <c r="K39" s="68">
        <v>25852.6034</v>
      </c>
      <c r="L39" s="69">
        <v>5.0386710399080803</v>
      </c>
      <c r="M39" s="69">
        <v>-0.33239310436333103</v>
      </c>
      <c r="N39" s="68">
        <v>4405236.5229000002</v>
      </c>
      <c r="O39" s="68">
        <v>64923255.407499999</v>
      </c>
      <c r="P39" s="68">
        <v>468</v>
      </c>
      <c r="Q39" s="68">
        <v>489</v>
      </c>
      <c r="R39" s="69">
        <v>-4.2944785276073603</v>
      </c>
      <c r="S39" s="68">
        <v>684.17070320512801</v>
      </c>
      <c r="T39" s="68">
        <v>654.942060940695</v>
      </c>
      <c r="U39" s="70">
        <v>4.2721271354511003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587893.7415</v>
      </c>
      <c r="E40" s="68">
        <v>471432</v>
      </c>
      <c r="F40" s="69">
        <v>124.703826108537</v>
      </c>
      <c r="G40" s="68">
        <v>467864.63500000001</v>
      </c>
      <c r="H40" s="69">
        <v>25.654665371320501</v>
      </c>
      <c r="I40" s="68">
        <v>26954.337500000001</v>
      </c>
      <c r="J40" s="69">
        <v>4.5848995485521797</v>
      </c>
      <c r="K40" s="68">
        <v>11135.534799999999</v>
      </c>
      <c r="L40" s="69">
        <v>2.3800761944744999</v>
      </c>
      <c r="M40" s="69">
        <v>1.4205696434085999</v>
      </c>
      <c r="N40" s="68">
        <v>7932376.2507999996</v>
      </c>
      <c r="O40" s="68">
        <v>128832771.7199</v>
      </c>
      <c r="P40" s="68">
        <v>2352</v>
      </c>
      <c r="Q40" s="68">
        <v>2674</v>
      </c>
      <c r="R40" s="69">
        <v>-12.0418848167539</v>
      </c>
      <c r="S40" s="68">
        <v>249.95482206632701</v>
      </c>
      <c r="T40" s="68">
        <v>258.82283485415098</v>
      </c>
      <c r="U40" s="70">
        <v>-3.5478462525805599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208116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101195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33619.736499999999</v>
      </c>
      <c r="E44" s="73">
        <v>0</v>
      </c>
      <c r="F44" s="74"/>
      <c r="G44" s="73">
        <v>24102.4516</v>
      </c>
      <c r="H44" s="75">
        <v>39.4867918747319</v>
      </c>
      <c r="I44" s="73">
        <v>5001.1148999999996</v>
      </c>
      <c r="J44" s="75">
        <v>14.875532709781901</v>
      </c>
      <c r="K44" s="73">
        <v>3333.5509000000002</v>
      </c>
      <c r="L44" s="75">
        <v>13.8307544615088</v>
      </c>
      <c r="M44" s="75">
        <v>0.50023654956040997</v>
      </c>
      <c r="N44" s="73">
        <v>462984.86290000001</v>
      </c>
      <c r="O44" s="73">
        <v>8006389.0546000004</v>
      </c>
      <c r="P44" s="73">
        <v>23</v>
      </c>
      <c r="Q44" s="73">
        <v>24</v>
      </c>
      <c r="R44" s="75">
        <v>-4.1666666666666599</v>
      </c>
      <c r="S44" s="73">
        <v>1461.72767391304</v>
      </c>
      <c r="T44" s="73">
        <v>740.36854166666706</v>
      </c>
      <c r="U44" s="76">
        <v>49.3497622792691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94907</v>
      </c>
      <c r="D2" s="32">
        <v>754892.69901623903</v>
      </c>
      <c r="E2" s="32">
        <v>604466.53303760698</v>
      </c>
      <c r="F2" s="32">
        <v>150426.16597863199</v>
      </c>
      <c r="G2" s="32">
        <v>604466.53303760698</v>
      </c>
      <c r="H2" s="32">
        <v>0.199268275047122</v>
      </c>
    </row>
    <row r="3" spans="1:8" ht="14.25" x14ac:dyDescent="0.2">
      <c r="A3" s="32">
        <v>2</v>
      </c>
      <c r="B3" s="33">
        <v>13</v>
      </c>
      <c r="C3" s="32">
        <v>16972.957999999999</v>
      </c>
      <c r="D3" s="32">
        <v>145932.24130583199</v>
      </c>
      <c r="E3" s="32">
        <v>114214.84203086</v>
      </c>
      <c r="F3" s="32">
        <v>31717.399274971602</v>
      </c>
      <c r="G3" s="32">
        <v>114214.84203086</v>
      </c>
      <c r="H3" s="32">
        <v>0.21734332996709901</v>
      </c>
    </row>
    <row r="4" spans="1:8" ht="14.25" x14ac:dyDescent="0.2">
      <c r="A4" s="32">
        <v>3</v>
      </c>
      <c r="B4" s="33">
        <v>14</v>
      </c>
      <c r="C4" s="32">
        <v>133822</v>
      </c>
      <c r="D4" s="32">
        <v>181163.49019145299</v>
      </c>
      <c r="E4" s="32">
        <v>133871.078861538</v>
      </c>
      <c r="F4" s="32">
        <v>47292.411329914503</v>
      </c>
      <c r="G4" s="32">
        <v>133871.078861538</v>
      </c>
      <c r="H4" s="32">
        <v>0.26104824586861303</v>
      </c>
    </row>
    <row r="5" spans="1:8" ht="14.25" x14ac:dyDescent="0.2">
      <c r="A5" s="32">
        <v>4</v>
      </c>
      <c r="B5" s="33">
        <v>15</v>
      </c>
      <c r="C5" s="32">
        <v>3705</v>
      </c>
      <c r="D5" s="32">
        <v>53796.478957264997</v>
      </c>
      <c r="E5" s="32">
        <v>41507.432823931602</v>
      </c>
      <c r="F5" s="32">
        <v>12289.046133333301</v>
      </c>
      <c r="G5" s="32">
        <v>41507.432823931602</v>
      </c>
      <c r="H5" s="32">
        <v>0.22843588226462799</v>
      </c>
    </row>
    <row r="6" spans="1:8" ht="14.25" x14ac:dyDescent="0.2">
      <c r="A6" s="32">
        <v>5</v>
      </c>
      <c r="B6" s="33">
        <v>16</v>
      </c>
      <c r="C6" s="32">
        <v>3543</v>
      </c>
      <c r="D6" s="32">
        <v>239434.95920769201</v>
      </c>
      <c r="E6" s="32">
        <v>227813.06815726499</v>
      </c>
      <c r="F6" s="32">
        <v>11621.891050427401</v>
      </c>
      <c r="G6" s="32">
        <v>227813.06815726499</v>
      </c>
      <c r="H6" s="32">
        <v>4.8538822772100802E-2</v>
      </c>
    </row>
    <row r="7" spans="1:8" ht="14.25" x14ac:dyDescent="0.2">
      <c r="A7" s="32">
        <v>6</v>
      </c>
      <c r="B7" s="33">
        <v>17</v>
      </c>
      <c r="C7" s="32">
        <v>41975</v>
      </c>
      <c r="D7" s="32">
        <v>425534.85588974401</v>
      </c>
      <c r="E7" s="32">
        <v>391160.35982222197</v>
      </c>
      <c r="F7" s="32">
        <v>34374.496067521402</v>
      </c>
      <c r="G7" s="32">
        <v>391160.35982222197</v>
      </c>
      <c r="H7" s="32">
        <v>8.0779507463961606E-2</v>
      </c>
    </row>
    <row r="8" spans="1:8" ht="14.25" x14ac:dyDescent="0.2">
      <c r="A8" s="32">
        <v>7</v>
      </c>
      <c r="B8" s="33">
        <v>18</v>
      </c>
      <c r="C8" s="32">
        <v>95353</v>
      </c>
      <c r="D8" s="32">
        <v>178254.415852137</v>
      </c>
      <c r="E8" s="32">
        <v>166408.540425641</v>
      </c>
      <c r="F8" s="32">
        <v>11845.875426495701</v>
      </c>
      <c r="G8" s="32">
        <v>166408.540425641</v>
      </c>
      <c r="H8" s="32">
        <v>6.6454877820934094E-2</v>
      </c>
    </row>
    <row r="9" spans="1:8" ht="14.25" x14ac:dyDescent="0.2">
      <c r="A9" s="32">
        <v>8</v>
      </c>
      <c r="B9" s="33">
        <v>19</v>
      </c>
      <c r="C9" s="32">
        <v>34220</v>
      </c>
      <c r="D9" s="32">
        <v>144593.82502734999</v>
      </c>
      <c r="E9" s="32">
        <v>155420.961967521</v>
      </c>
      <c r="F9" s="32">
        <v>-10827.1369401709</v>
      </c>
      <c r="G9" s="32">
        <v>155420.961967521</v>
      </c>
      <c r="H9" s="32">
        <v>-7.4879663347469705E-2</v>
      </c>
    </row>
    <row r="10" spans="1:8" ht="14.25" x14ac:dyDescent="0.2">
      <c r="A10" s="32">
        <v>9</v>
      </c>
      <c r="B10" s="33">
        <v>21</v>
      </c>
      <c r="C10" s="32">
        <v>331765</v>
      </c>
      <c r="D10" s="32">
        <v>1158303.8713</v>
      </c>
      <c r="E10" s="32">
        <v>1127985.9183</v>
      </c>
      <c r="F10" s="32">
        <v>30317.953000000001</v>
      </c>
      <c r="G10" s="32">
        <v>1127985.9183</v>
      </c>
      <c r="H10" s="32">
        <v>2.6174438116979799E-2</v>
      </c>
    </row>
    <row r="11" spans="1:8" ht="14.25" x14ac:dyDescent="0.2">
      <c r="A11" s="32">
        <v>10</v>
      </c>
      <c r="B11" s="33">
        <v>22</v>
      </c>
      <c r="C11" s="32">
        <v>50983.324999999997</v>
      </c>
      <c r="D11" s="32">
        <v>641484.57288803405</v>
      </c>
      <c r="E11" s="32">
        <v>647992.18769145303</v>
      </c>
      <c r="F11" s="32">
        <v>-6507.6148034188</v>
      </c>
      <c r="G11" s="32">
        <v>647992.18769145303</v>
      </c>
      <c r="H11" s="32">
        <v>-1.01446162206533E-2</v>
      </c>
    </row>
    <row r="12" spans="1:8" ht="14.25" x14ac:dyDescent="0.2">
      <c r="A12" s="32">
        <v>11</v>
      </c>
      <c r="B12" s="33">
        <v>23</v>
      </c>
      <c r="C12" s="32">
        <v>270365.84999999998</v>
      </c>
      <c r="D12" s="32">
        <v>2005675.9184888899</v>
      </c>
      <c r="E12" s="32">
        <v>1734163.8749504299</v>
      </c>
      <c r="F12" s="32">
        <v>271512.04353846202</v>
      </c>
      <c r="G12" s="32">
        <v>1734163.8749504299</v>
      </c>
      <c r="H12" s="32">
        <v>0.13537184199879301</v>
      </c>
    </row>
    <row r="13" spans="1:8" ht="14.25" x14ac:dyDescent="0.2">
      <c r="A13" s="32">
        <v>12</v>
      </c>
      <c r="B13" s="33">
        <v>24</v>
      </c>
      <c r="C13" s="32">
        <v>18641.189999999999</v>
      </c>
      <c r="D13" s="32">
        <v>575258.76417008496</v>
      </c>
      <c r="E13" s="32">
        <v>529429.59338205098</v>
      </c>
      <c r="F13" s="32">
        <v>45829.1707880342</v>
      </c>
      <c r="G13" s="32">
        <v>529429.59338205098</v>
      </c>
      <c r="H13" s="32">
        <v>7.9667053580923797E-2</v>
      </c>
    </row>
    <row r="14" spans="1:8" ht="14.25" x14ac:dyDescent="0.2">
      <c r="A14" s="32">
        <v>13</v>
      </c>
      <c r="B14" s="33">
        <v>25</v>
      </c>
      <c r="C14" s="32">
        <v>96692</v>
      </c>
      <c r="D14" s="32">
        <v>1100879.5253999999</v>
      </c>
      <c r="E14" s="32">
        <v>1021536.7872</v>
      </c>
      <c r="F14" s="32">
        <v>79342.738200000007</v>
      </c>
      <c r="G14" s="32">
        <v>1021536.7872</v>
      </c>
      <c r="H14" s="32">
        <v>7.2072135387540398E-2</v>
      </c>
    </row>
    <row r="15" spans="1:8" ht="14.25" x14ac:dyDescent="0.2">
      <c r="A15" s="32">
        <v>14</v>
      </c>
      <c r="B15" s="33">
        <v>26</v>
      </c>
      <c r="C15" s="32">
        <v>95444</v>
      </c>
      <c r="D15" s="32">
        <v>479501.53422314499</v>
      </c>
      <c r="E15" s="32">
        <v>443987.90031735902</v>
      </c>
      <c r="F15" s="32">
        <v>35513.633905786199</v>
      </c>
      <c r="G15" s="32">
        <v>443987.90031735902</v>
      </c>
      <c r="H15" s="32">
        <v>7.4063650209843401E-2</v>
      </c>
    </row>
    <row r="16" spans="1:8" ht="14.25" x14ac:dyDescent="0.2">
      <c r="A16" s="32">
        <v>15</v>
      </c>
      <c r="B16" s="33">
        <v>27</v>
      </c>
      <c r="C16" s="32">
        <v>205621.97899999999</v>
      </c>
      <c r="D16" s="32">
        <v>1382719.9063333301</v>
      </c>
      <c r="E16" s="32">
        <v>1225574.2827000001</v>
      </c>
      <c r="F16" s="32">
        <v>157145.62363333299</v>
      </c>
      <c r="G16" s="32">
        <v>1225574.2827000001</v>
      </c>
      <c r="H16" s="32">
        <v>0.11364964293459</v>
      </c>
    </row>
    <row r="17" spans="1:8" ht="14.25" x14ac:dyDescent="0.2">
      <c r="A17" s="32">
        <v>16</v>
      </c>
      <c r="B17" s="33">
        <v>29</v>
      </c>
      <c r="C17" s="32">
        <v>258329</v>
      </c>
      <c r="D17" s="32">
        <v>3442800.3084692298</v>
      </c>
      <c r="E17" s="32">
        <v>3489923.8785273498</v>
      </c>
      <c r="F17" s="32">
        <v>-47123.570058119702</v>
      </c>
      <c r="G17" s="32">
        <v>3489923.8785273498</v>
      </c>
      <c r="H17" s="32">
        <v>-1.36875699535046E-2</v>
      </c>
    </row>
    <row r="18" spans="1:8" ht="14.25" x14ac:dyDescent="0.2">
      <c r="A18" s="32">
        <v>17</v>
      </c>
      <c r="B18" s="33">
        <v>31</v>
      </c>
      <c r="C18" s="32">
        <v>43514.279000000002</v>
      </c>
      <c r="D18" s="32">
        <v>324669.371052175</v>
      </c>
      <c r="E18" s="32">
        <v>269758.73139049602</v>
      </c>
      <c r="F18" s="32">
        <v>54910.639661679001</v>
      </c>
      <c r="G18" s="32">
        <v>269758.73139049602</v>
      </c>
      <c r="H18" s="32">
        <v>0.16912787148269301</v>
      </c>
    </row>
    <row r="19" spans="1:8" ht="14.25" x14ac:dyDescent="0.2">
      <c r="A19" s="32">
        <v>18</v>
      </c>
      <c r="B19" s="33">
        <v>32</v>
      </c>
      <c r="C19" s="32">
        <v>18217.607</v>
      </c>
      <c r="D19" s="32">
        <v>299925.22716112999</v>
      </c>
      <c r="E19" s="32">
        <v>274829.14719941502</v>
      </c>
      <c r="F19" s="32">
        <v>25096.0799617146</v>
      </c>
      <c r="G19" s="32">
        <v>274829.14719941502</v>
      </c>
      <c r="H19" s="32">
        <v>8.3674455127551298E-2</v>
      </c>
    </row>
    <row r="20" spans="1:8" ht="14.25" x14ac:dyDescent="0.2">
      <c r="A20" s="32">
        <v>19</v>
      </c>
      <c r="B20" s="33">
        <v>33</v>
      </c>
      <c r="C20" s="32">
        <v>66401.269</v>
      </c>
      <c r="D20" s="32">
        <v>644361.17984650901</v>
      </c>
      <c r="E20" s="32">
        <v>529219.20753300004</v>
      </c>
      <c r="F20" s="32">
        <v>115141.972313509</v>
      </c>
      <c r="G20" s="32">
        <v>529219.20753300004</v>
      </c>
      <c r="H20" s="32">
        <v>0.178691665349761</v>
      </c>
    </row>
    <row r="21" spans="1:8" ht="14.25" x14ac:dyDescent="0.2">
      <c r="A21" s="32">
        <v>20</v>
      </c>
      <c r="B21" s="33">
        <v>34</v>
      </c>
      <c r="C21" s="32">
        <v>63228.023999999998</v>
      </c>
      <c r="D21" s="32">
        <v>347003.078733931</v>
      </c>
      <c r="E21" s="32">
        <v>251506.921577998</v>
      </c>
      <c r="F21" s="32">
        <v>95496.157155933193</v>
      </c>
      <c r="G21" s="32">
        <v>251506.921577998</v>
      </c>
      <c r="H21" s="32">
        <v>0.27520262213337898</v>
      </c>
    </row>
    <row r="22" spans="1:8" ht="14.25" x14ac:dyDescent="0.2">
      <c r="A22" s="32">
        <v>21</v>
      </c>
      <c r="B22" s="33">
        <v>35</v>
      </c>
      <c r="C22" s="32">
        <v>48019.362000000001</v>
      </c>
      <c r="D22" s="32">
        <v>1118532.53489912</v>
      </c>
      <c r="E22" s="32">
        <v>1094624.91240973</v>
      </c>
      <c r="F22" s="32">
        <v>23907.622489380501</v>
      </c>
      <c r="G22" s="32">
        <v>1094624.91240973</v>
      </c>
      <c r="H22" s="32">
        <v>2.13740966341554E-2</v>
      </c>
    </row>
    <row r="23" spans="1:8" ht="14.25" x14ac:dyDescent="0.2">
      <c r="A23" s="32">
        <v>22</v>
      </c>
      <c r="B23" s="33">
        <v>36</v>
      </c>
      <c r="C23" s="32">
        <v>172312.33900000001</v>
      </c>
      <c r="D23" s="32">
        <v>810406.11691946897</v>
      </c>
      <c r="E23" s="32">
        <v>695487.35857029702</v>
      </c>
      <c r="F23" s="32">
        <v>114918.758349172</v>
      </c>
      <c r="G23" s="32">
        <v>695487.35857029702</v>
      </c>
      <c r="H23" s="32">
        <v>0.141803912815963</v>
      </c>
    </row>
    <row r="24" spans="1:8" ht="14.25" x14ac:dyDescent="0.2">
      <c r="A24" s="32">
        <v>23</v>
      </c>
      <c r="B24" s="33">
        <v>37</v>
      </c>
      <c r="C24" s="32">
        <v>179214.34099999999</v>
      </c>
      <c r="D24" s="32">
        <v>1422294.1372964601</v>
      </c>
      <c r="E24" s="32">
        <v>1283893.5959549299</v>
      </c>
      <c r="F24" s="32">
        <v>138400.54134152899</v>
      </c>
      <c r="G24" s="32">
        <v>1283893.5959549299</v>
      </c>
      <c r="H24" s="32">
        <v>9.7307960225868004E-2</v>
      </c>
    </row>
    <row r="25" spans="1:8" ht="14.25" x14ac:dyDescent="0.2">
      <c r="A25" s="32">
        <v>24</v>
      </c>
      <c r="B25" s="33">
        <v>38</v>
      </c>
      <c r="C25" s="32">
        <v>219217.527</v>
      </c>
      <c r="D25" s="32">
        <v>1087276.8498053099</v>
      </c>
      <c r="E25" s="32">
        <v>1070422.2995247799</v>
      </c>
      <c r="F25" s="32">
        <v>16854.550280530999</v>
      </c>
      <c r="G25" s="32">
        <v>1070422.2995247799</v>
      </c>
      <c r="H25" s="32">
        <v>1.55016179030658E-2</v>
      </c>
    </row>
    <row r="26" spans="1:8" ht="14.25" x14ac:dyDescent="0.2">
      <c r="A26" s="32">
        <v>25</v>
      </c>
      <c r="B26" s="33">
        <v>39</v>
      </c>
      <c r="C26" s="32">
        <v>88272.085999999996</v>
      </c>
      <c r="D26" s="32">
        <v>148305.08279714099</v>
      </c>
      <c r="E26" s="32">
        <v>107827.06553258</v>
      </c>
      <c r="F26" s="32">
        <v>40478.017264561</v>
      </c>
      <c r="G26" s="32">
        <v>107827.06553258</v>
      </c>
      <c r="H26" s="32">
        <v>0.272937491427241</v>
      </c>
    </row>
    <row r="27" spans="1:8" ht="14.25" x14ac:dyDescent="0.2">
      <c r="A27" s="32">
        <v>26</v>
      </c>
      <c r="B27" s="33">
        <v>42</v>
      </c>
      <c r="C27" s="32">
        <v>11967.32</v>
      </c>
      <c r="D27" s="32">
        <v>191705.28460000001</v>
      </c>
      <c r="E27" s="32">
        <v>170737.0073</v>
      </c>
      <c r="F27" s="32">
        <v>20968.277300000002</v>
      </c>
      <c r="G27" s="32">
        <v>170737.0073</v>
      </c>
      <c r="H27" s="32">
        <v>0.10937766970666001</v>
      </c>
    </row>
    <row r="28" spans="1:8" ht="14.25" x14ac:dyDescent="0.2">
      <c r="A28" s="32">
        <v>27</v>
      </c>
      <c r="B28" s="33">
        <v>75</v>
      </c>
      <c r="C28" s="32">
        <v>496</v>
      </c>
      <c r="D28" s="32">
        <v>320191.88888803398</v>
      </c>
      <c r="E28" s="32">
        <v>302932.51247863198</v>
      </c>
      <c r="F28" s="32">
        <v>17259.376409401699</v>
      </c>
      <c r="G28" s="32">
        <v>302932.51247863198</v>
      </c>
      <c r="H28" s="32">
        <v>5.3903228059087503E-2</v>
      </c>
    </row>
    <row r="29" spans="1:8" ht="14.25" x14ac:dyDescent="0.2">
      <c r="A29" s="32">
        <v>28</v>
      </c>
      <c r="B29" s="33">
        <v>76</v>
      </c>
      <c r="C29" s="32">
        <v>3050</v>
      </c>
      <c r="D29" s="32">
        <v>587893.73414529895</v>
      </c>
      <c r="E29" s="32">
        <v>560939.40063846204</v>
      </c>
      <c r="F29" s="32">
        <v>26954.3335068376</v>
      </c>
      <c r="G29" s="32">
        <v>560939.40063846204</v>
      </c>
      <c r="H29" s="32">
        <v>4.58489892667844E-2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33619.736782391599</v>
      </c>
      <c r="E30" s="32">
        <v>28618.6217683988</v>
      </c>
      <c r="F30" s="32">
        <v>5001.1150139928905</v>
      </c>
      <c r="G30" s="32">
        <v>28618.6217683988</v>
      </c>
      <c r="H30" s="32">
        <v>0.14875532923899101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2014-08-18T00:57:34Z</dcterms:modified>
</cp:coreProperties>
</file>