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<sst xmlns="http://schemas.openxmlformats.org/spreadsheetml/2006/main" count="116" uniqueCount="73">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</sst>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14391098.900800001</v>
      </c>
      <c r="F3" s="25">
        <f>RA!I7</f>
        <v>1653086.7079</v>
      </c>
      <c r="G3" s="16">
        <f>E3-F3</f>
        <v>12738012.1929</v>
      </c>
      <c r="H3" s="27">
        <f>RA!J7</f>
        <v>11.4868692050202</v>
      </c>
      <c r="I3" s="20">
        <f>SUM(I4:I40)</f>
        <v>14391102.790545473</v>
      </c>
      <c r="J3" s="21">
        <f>SUM(J4:J40)</f>
        <v>12738012.181235397</v>
      </c>
      <c r="K3" s="22">
        <f>E3-I3</f>
        <v>-3.8897454719990492</v>
      </c>
      <c r="L3" s="22">
        <f>G3-J3</f>
        <v>1.1664602905511856E-2</v>
      </c>
    </row>
    <row r="4" spans="1:13" x14ac:dyDescent="0.15">
      <c r="A4" s="41">
        <f>RA!A8</f>
        <v>41869</v>
      </c>
      <c r="B4" s="12">
        <v>12</v>
      </c>
      <c r="C4" s="38" t="s">
        <v>6</v>
      </c>
      <c r="D4" s="38"/>
      <c r="E4" s="15">
        <f>VLOOKUP(C4,RA!B8:D39,3,0)</f>
        <v>514194.81599999999</v>
      </c>
      <c r="F4" s="25">
        <f>VLOOKUP(C4,RA!B8:I43,8,0)</f>
        <v>136962.26579999999</v>
      </c>
      <c r="G4" s="16">
        <f t="shared" ref="G4:G40" si="0">E4-F4</f>
        <v>377232.5502</v>
      </c>
      <c r="H4" s="27">
        <f>RA!J8</f>
        <v>26.636259553421901</v>
      </c>
      <c r="I4" s="20">
        <f>VLOOKUP(B4,RMS!B:D,3,FALSE)</f>
        <v>514195.28574529901</v>
      </c>
      <c r="J4" s="21">
        <f>VLOOKUP(B4,RMS!B:E,4,FALSE)</f>
        <v>377232.55710427399</v>
      </c>
      <c r="K4" s="22">
        <f t="shared" ref="K4:K40" si="1">E4-I4</f>
        <v>-0.4697452990221791</v>
      </c>
      <c r="L4" s="22">
        <f t="shared" ref="L4:L40" si="2">G4-J4</f>
        <v>-6.9042739924043417E-3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259646.25140000001</v>
      </c>
      <c r="F5" s="25">
        <f>VLOOKUP(C5,RA!B9:I44,8,0)</f>
        <v>26220.093400000002</v>
      </c>
      <c r="G5" s="16">
        <f t="shared" si="0"/>
        <v>233426.158</v>
      </c>
      <c r="H5" s="27">
        <f>RA!J9</f>
        <v>10.098390890922801</v>
      </c>
      <c r="I5" s="20">
        <f>VLOOKUP(B5,RMS!B:D,3,FALSE)</f>
        <v>259646.298732411</v>
      </c>
      <c r="J5" s="21">
        <f>VLOOKUP(B5,RMS!B:E,4,FALSE)</f>
        <v>233426.167751592</v>
      </c>
      <c r="K5" s="22">
        <f t="shared" si="1"/>
        <v>-4.7332410991657525E-2</v>
      </c>
      <c r="L5" s="22">
        <f t="shared" si="2"/>
        <v>-9.7515920060686767E-3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125670.33500000001</v>
      </c>
      <c r="F6" s="25">
        <f>VLOOKUP(C6,RA!B10:I45,8,0)</f>
        <v>35080.150399999999</v>
      </c>
      <c r="G6" s="16">
        <f t="shared" si="0"/>
        <v>90590.184600000008</v>
      </c>
      <c r="H6" s="27">
        <f>RA!J10</f>
        <v>27.914424195654401</v>
      </c>
      <c r="I6" s="20">
        <f>VLOOKUP(B6,RMS!B:D,3,FALSE)</f>
        <v>125672.38569059801</v>
      </c>
      <c r="J6" s="21">
        <f>VLOOKUP(B6,RMS!B:E,4,FALSE)</f>
        <v>90590.184443589693</v>
      </c>
      <c r="K6" s="22">
        <f t="shared" si="1"/>
        <v>-2.0506905980000738</v>
      </c>
      <c r="L6" s="22">
        <f t="shared" si="2"/>
        <v>1.5641031495761126E-4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38937.326200000003</v>
      </c>
      <c r="F7" s="25">
        <f>VLOOKUP(C7,RA!B11:I46,8,0)</f>
        <v>9051.2756000000008</v>
      </c>
      <c r="G7" s="16">
        <f t="shared" si="0"/>
        <v>29886.050600000002</v>
      </c>
      <c r="H7" s="27">
        <f>RA!J11</f>
        <v>23.245755380090799</v>
      </c>
      <c r="I7" s="20">
        <f>VLOOKUP(B7,RMS!B:D,3,FALSE)</f>
        <v>38937.345693162402</v>
      </c>
      <c r="J7" s="21">
        <f>VLOOKUP(B7,RMS!B:E,4,FALSE)</f>
        <v>29886.050654700899</v>
      </c>
      <c r="K7" s="22">
        <f t="shared" si="1"/>
        <v>-1.9493162399157882E-2</v>
      </c>
      <c r="L7" s="22">
        <f t="shared" si="2"/>
        <v>-5.4700896725989878E-5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107948.0315</v>
      </c>
      <c r="F8" s="25">
        <f>VLOOKUP(C8,RA!B12:I47,8,0)</f>
        <v>18906.2153</v>
      </c>
      <c r="G8" s="16">
        <f t="shared" si="0"/>
        <v>89041.816200000001</v>
      </c>
      <c r="H8" s="27">
        <f>RA!J12</f>
        <v>17.514182553666998</v>
      </c>
      <c r="I8" s="20">
        <f>VLOOKUP(B8,RMS!B:D,3,FALSE)</f>
        <v>107948.029876068</v>
      </c>
      <c r="J8" s="21">
        <f>VLOOKUP(B8,RMS!B:E,4,FALSE)</f>
        <v>89041.816491453006</v>
      </c>
      <c r="K8" s="22">
        <f t="shared" si="1"/>
        <v>1.6239319957094267E-3</v>
      </c>
      <c r="L8" s="22">
        <f t="shared" si="2"/>
        <v>-2.9145300504751503E-4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241163.943</v>
      </c>
      <c r="F9" s="25">
        <f>VLOOKUP(C9,RA!B13:I48,8,0)</f>
        <v>65019.784099999997</v>
      </c>
      <c r="G9" s="16">
        <f t="shared" si="0"/>
        <v>176144.15890000001</v>
      </c>
      <c r="H9" s="27">
        <f>RA!J13</f>
        <v>26.960823119399699</v>
      </c>
      <c r="I9" s="20">
        <f>VLOOKUP(B9,RMS!B:D,3,FALSE)</f>
        <v>241164.127908547</v>
      </c>
      <c r="J9" s="21">
        <f>VLOOKUP(B9,RMS!B:E,4,FALSE)</f>
        <v>176144.15865128199</v>
      </c>
      <c r="K9" s="22">
        <f t="shared" si="1"/>
        <v>-0.18490854700212367</v>
      </c>
      <c r="L9" s="22">
        <f t="shared" si="2"/>
        <v>2.4871801724657416E-4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142229.55790000001</v>
      </c>
      <c r="F10" s="25">
        <f>VLOOKUP(C10,RA!B14:I49,8,0)</f>
        <v>14901.703100000001</v>
      </c>
      <c r="G10" s="16">
        <f t="shared" si="0"/>
        <v>127327.85480000002</v>
      </c>
      <c r="H10" s="27">
        <f>RA!J14</f>
        <v>10.4772195878421</v>
      </c>
      <c r="I10" s="20">
        <f>VLOOKUP(B10,RMS!B:D,3,FALSE)</f>
        <v>142229.55674786301</v>
      </c>
      <c r="J10" s="21">
        <f>VLOOKUP(B10,RMS!B:E,4,FALSE)</f>
        <v>127327.85390598299</v>
      </c>
      <c r="K10" s="22">
        <f t="shared" si="1"/>
        <v>1.1521370033733547E-3</v>
      </c>
      <c r="L10" s="22">
        <f t="shared" si="2"/>
        <v>8.9401702280156314E-4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101213.03260000001</v>
      </c>
      <c r="F11" s="25">
        <f>VLOOKUP(C11,RA!B15:I50,8,0)</f>
        <v>3976.0994000000001</v>
      </c>
      <c r="G11" s="16">
        <f t="shared" si="0"/>
        <v>97236.933199999999</v>
      </c>
      <c r="H11" s="27">
        <f>RA!J15</f>
        <v>3.9284460685154898</v>
      </c>
      <c r="I11" s="20">
        <f>VLOOKUP(B11,RMS!B:D,3,FALSE)</f>
        <v>101213.082699145</v>
      </c>
      <c r="J11" s="21">
        <f>VLOOKUP(B11,RMS!B:E,4,FALSE)</f>
        <v>97236.934511111103</v>
      </c>
      <c r="K11" s="22">
        <f t="shared" si="1"/>
        <v>-5.009914499532897E-2</v>
      </c>
      <c r="L11" s="22">
        <f t="shared" si="2"/>
        <v>-1.3111111038597301E-3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773344.38130000001</v>
      </c>
      <c r="F12" s="25">
        <f>VLOOKUP(C12,RA!B16:I51,8,0)</f>
        <v>30368.875899999999</v>
      </c>
      <c r="G12" s="16">
        <f t="shared" si="0"/>
        <v>742975.50540000002</v>
      </c>
      <c r="H12" s="27">
        <f>RA!J16</f>
        <v>3.9269537135512098</v>
      </c>
      <c r="I12" s="20">
        <f>VLOOKUP(B12,RMS!B:D,3,FALSE)</f>
        <v>773344.22640000004</v>
      </c>
      <c r="J12" s="21">
        <f>VLOOKUP(B12,RMS!B:E,4,FALSE)</f>
        <v>742975.50540000002</v>
      </c>
      <c r="K12" s="22">
        <f t="shared" si="1"/>
        <v>0.15489999996498227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598070.4547</v>
      </c>
      <c r="F13" s="25">
        <f>VLOOKUP(C13,RA!B17:I52,8,0)</f>
        <v>44118.667500000003</v>
      </c>
      <c r="G13" s="16">
        <f t="shared" si="0"/>
        <v>553951.78720000002</v>
      </c>
      <c r="H13" s="27">
        <f>RA!J17</f>
        <v>7.3768344771571304</v>
      </c>
      <c r="I13" s="20">
        <f>VLOOKUP(B13,RMS!B:D,3,FALSE)</f>
        <v>598070.52001282095</v>
      </c>
      <c r="J13" s="21">
        <f>VLOOKUP(B13,RMS!B:E,4,FALSE)</f>
        <v>553951.78677008499</v>
      </c>
      <c r="K13" s="22">
        <f t="shared" si="1"/>
        <v>-6.5312820952385664E-2</v>
      </c>
      <c r="L13" s="22">
        <f t="shared" si="2"/>
        <v>4.2991503141820431E-4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1638533.3393000001</v>
      </c>
      <c r="F14" s="25">
        <f>VLOOKUP(C14,RA!B18:I53,8,0)</f>
        <v>255039.51269999999</v>
      </c>
      <c r="G14" s="16">
        <f t="shared" si="0"/>
        <v>1383493.8266</v>
      </c>
      <c r="H14" s="27">
        <f>RA!J18</f>
        <v>15.565109759008999</v>
      </c>
      <c r="I14" s="20">
        <f>VLOOKUP(B14,RMS!B:D,3,FALSE)</f>
        <v>1638533.76677009</v>
      </c>
      <c r="J14" s="21">
        <f>VLOOKUP(B14,RMS!B:E,4,FALSE)</f>
        <v>1383493.80745897</v>
      </c>
      <c r="K14" s="22">
        <f t="shared" si="1"/>
        <v>-0.42747008986771107</v>
      </c>
      <c r="L14" s="22">
        <f t="shared" si="2"/>
        <v>1.91410300321877E-2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421279.40389999998</v>
      </c>
      <c r="F15" s="25">
        <f>VLOOKUP(C15,RA!B19:I54,8,0)</f>
        <v>41651.399799999999</v>
      </c>
      <c r="G15" s="16">
        <f t="shared" si="0"/>
        <v>379628.00409999996</v>
      </c>
      <c r="H15" s="27">
        <f>RA!J19</f>
        <v>9.8868825331624492</v>
      </c>
      <c r="I15" s="20">
        <f>VLOOKUP(B15,RMS!B:D,3,FALSE)</f>
        <v>421279.415345299</v>
      </c>
      <c r="J15" s="21">
        <f>VLOOKUP(B15,RMS!B:E,4,FALSE)</f>
        <v>379628.002892308</v>
      </c>
      <c r="K15" s="22">
        <f t="shared" si="1"/>
        <v>-1.1445299023762345E-2</v>
      </c>
      <c r="L15" s="22">
        <f t="shared" si="2"/>
        <v>1.2076919665560126E-3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732837.43949999998</v>
      </c>
      <c r="F16" s="25">
        <f>VLOOKUP(C16,RA!B20:I55,8,0)</f>
        <v>63316.466899999999</v>
      </c>
      <c r="G16" s="16">
        <f t="shared" si="0"/>
        <v>669520.97259999998</v>
      </c>
      <c r="H16" s="27">
        <f>RA!J20</f>
        <v>8.6399061356908202</v>
      </c>
      <c r="I16" s="20">
        <f>VLOOKUP(B16,RMS!B:D,3,FALSE)</f>
        <v>732837.40170000005</v>
      </c>
      <c r="J16" s="21">
        <f>VLOOKUP(B16,RMS!B:E,4,FALSE)</f>
        <v>669520.97259999998</v>
      </c>
      <c r="K16" s="22">
        <f t="shared" si="1"/>
        <v>3.779999993275851E-2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351161.29330000002</v>
      </c>
      <c r="F17" s="25">
        <f>VLOOKUP(C17,RA!B21:I56,8,0)</f>
        <v>31088.141500000002</v>
      </c>
      <c r="G17" s="16">
        <f t="shared" si="0"/>
        <v>320073.15179999999</v>
      </c>
      <c r="H17" s="27">
        <f>RA!J21</f>
        <v>8.8529522168723602</v>
      </c>
      <c r="I17" s="20">
        <f>VLOOKUP(B17,RMS!B:D,3,FALSE)</f>
        <v>351161.21673418803</v>
      </c>
      <c r="J17" s="21">
        <f>VLOOKUP(B17,RMS!B:E,4,FALSE)</f>
        <v>320073.15172564099</v>
      </c>
      <c r="K17" s="22">
        <f t="shared" si="1"/>
        <v>7.6565811992622912E-2</v>
      </c>
      <c r="L17" s="22">
        <f t="shared" si="2"/>
        <v>7.4359006248414516E-5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1008003.9693999999</v>
      </c>
      <c r="F18" s="25">
        <f>VLOOKUP(C18,RA!B22:I57,8,0)</f>
        <v>118350.4424</v>
      </c>
      <c r="G18" s="16">
        <f t="shared" si="0"/>
        <v>889653.527</v>
      </c>
      <c r="H18" s="27">
        <f>RA!J22</f>
        <v>11.741069082341699</v>
      </c>
      <c r="I18" s="20">
        <f>VLOOKUP(B18,RMS!B:D,3,FALSE)</f>
        <v>1008004.10163333</v>
      </c>
      <c r="J18" s="21">
        <f>VLOOKUP(B18,RMS!B:E,4,FALSE)</f>
        <v>889653.52659999998</v>
      </c>
      <c r="K18" s="22">
        <f t="shared" si="1"/>
        <v>-0.1322333300486207</v>
      </c>
      <c r="L18" s="22">
        <f t="shared" si="2"/>
        <v>4.0000001899898052E-4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2193807.5299999998</v>
      </c>
      <c r="F19" s="25">
        <f>VLOOKUP(C19,RA!B23:I58,8,0)</f>
        <v>137416.1067</v>
      </c>
      <c r="G19" s="16">
        <f t="shared" si="0"/>
        <v>2056391.4232999999</v>
      </c>
      <c r="H19" s="27">
        <f>RA!J23</f>
        <v>6.26381780629589</v>
      </c>
      <c r="I19" s="20">
        <f>VLOOKUP(B19,RMS!B:D,3,FALSE)</f>
        <v>2193808.4512273502</v>
      </c>
      <c r="J19" s="21">
        <f>VLOOKUP(B19,RMS!B:E,4,FALSE)</f>
        <v>2056391.4590897399</v>
      </c>
      <c r="K19" s="22">
        <f t="shared" si="1"/>
        <v>-0.92122735036537051</v>
      </c>
      <c r="L19" s="22">
        <f t="shared" si="2"/>
        <v>-3.5789740039035678E-2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257200.56630000001</v>
      </c>
      <c r="F20" s="25">
        <f>VLOOKUP(C20,RA!B24:I59,8,0)</f>
        <v>46282.492299999998</v>
      </c>
      <c r="G20" s="16">
        <f t="shared" si="0"/>
        <v>210918.07400000002</v>
      </c>
      <c r="H20" s="27">
        <f>RA!J24</f>
        <v>17.994708552086099</v>
      </c>
      <c r="I20" s="20">
        <f>VLOOKUP(B20,RMS!B:D,3,FALSE)</f>
        <v>257200.49972982399</v>
      </c>
      <c r="J20" s="21">
        <f>VLOOKUP(B20,RMS!B:E,4,FALSE)</f>
        <v>210918.05464401</v>
      </c>
      <c r="K20" s="22">
        <f t="shared" si="1"/>
        <v>6.6570176015375182E-2</v>
      </c>
      <c r="L20" s="22">
        <f t="shared" si="2"/>
        <v>1.9355990021722391E-2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219557.8751</v>
      </c>
      <c r="F21" s="25">
        <f>VLOOKUP(C21,RA!B25:I60,8,0)</f>
        <v>21829.793699999998</v>
      </c>
      <c r="G21" s="16">
        <f t="shared" si="0"/>
        <v>197728.0814</v>
      </c>
      <c r="H21" s="27">
        <f>RA!J25</f>
        <v>9.9426147616237301</v>
      </c>
      <c r="I21" s="20">
        <f>VLOOKUP(B21,RMS!B:D,3,FALSE)</f>
        <v>219557.88514753801</v>
      </c>
      <c r="J21" s="21">
        <f>VLOOKUP(B21,RMS!B:E,4,FALSE)</f>
        <v>197728.08607776099</v>
      </c>
      <c r="K21" s="22">
        <f t="shared" si="1"/>
        <v>-1.0047538002254441E-2</v>
      </c>
      <c r="L21" s="22">
        <f t="shared" si="2"/>
        <v>-4.6777609968557954E-3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381637.04920000001</v>
      </c>
      <c r="F22" s="25">
        <f>VLOOKUP(C22,RA!B26:I61,8,0)</f>
        <v>82248.420899999997</v>
      </c>
      <c r="G22" s="16">
        <f t="shared" si="0"/>
        <v>299388.62829999998</v>
      </c>
      <c r="H22" s="27">
        <f>RA!J26</f>
        <v>21.5514770047646</v>
      </c>
      <c r="I22" s="20">
        <f>VLOOKUP(B22,RMS!B:D,3,FALSE)</f>
        <v>381637.05282904499</v>
      </c>
      <c r="J22" s="21">
        <f>VLOOKUP(B22,RMS!B:E,4,FALSE)</f>
        <v>299388.60986934701</v>
      </c>
      <c r="K22" s="22">
        <f t="shared" si="1"/>
        <v>-3.6290449788793921E-3</v>
      </c>
      <c r="L22" s="22">
        <f t="shared" si="2"/>
        <v>1.8430652969982475E-2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301595.86040000001</v>
      </c>
      <c r="F23" s="25">
        <f>VLOOKUP(C23,RA!B27:I62,8,0)</f>
        <v>123848.36689999999</v>
      </c>
      <c r="G23" s="16">
        <f t="shared" si="0"/>
        <v>177747.49350000001</v>
      </c>
      <c r="H23" s="27">
        <f>RA!J27</f>
        <v>41.064345755854397</v>
      </c>
      <c r="I23" s="20">
        <f>VLOOKUP(B23,RMS!B:D,3,FALSE)</f>
        <v>301595.84125455702</v>
      </c>
      <c r="J23" s="21">
        <f>VLOOKUP(B23,RMS!B:E,4,FALSE)</f>
        <v>177747.509096739</v>
      </c>
      <c r="K23" s="22">
        <f t="shared" si="1"/>
        <v>1.9145442987792194E-2</v>
      </c>
      <c r="L23" s="22">
        <f t="shared" si="2"/>
        <v>-1.5596738987369463E-2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866911.76399999997</v>
      </c>
      <c r="F24" s="25">
        <f>VLOOKUP(C24,RA!B28:I63,8,0)</f>
        <v>35574.067799999997</v>
      </c>
      <c r="G24" s="16">
        <f t="shared" si="0"/>
        <v>831337.69620000001</v>
      </c>
      <c r="H24" s="27">
        <f>RA!J28</f>
        <v>4.1035396308222198</v>
      </c>
      <c r="I24" s="20">
        <f>VLOOKUP(B24,RMS!B:D,3,FALSE)</f>
        <v>866911.764012389</v>
      </c>
      <c r="J24" s="21">
        <f>VLOOKUP(B24,RMS!B:E,4,FALSE)</f>
        <v>831337.67846371699</v>
      </c>
      <c r="K24" s="22">
        <f t="shared" si="1"/>
        <v>-1.238903496414423E-5</v>
      </c>
      <c r="L24" s="22">
        <f t="shared" si="2"/>
        <v>1.7736283014528453E-2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668781.2352</v>
      </c>
      <c r="F25" s="25">
        <f>VLOOKUP(C25,RA!B29:I64,8,0)</f>
        <v>96227.939599999998</v>
      </c>
      <c r="G25" s="16">
        <f t="shared" si="0"/>
        <v>572553.29559999995</v>
      </c>
      <c r="H25" s="27">
        <f>RA!J29</f>
        <v>14.3885525692453</v>
      </c>
      <c r="I25" s="20">
        <f>VLOOKUP(B25,RMS!B:D,3,FALSE)</f>
        <v>668781.23419645999</v>
      </c>
      <c r="J25" s="21">
        <f>VLOOKUP(B25,RMS!B:E,4,FALSE)</f>
        <v>572553.26373872499</v>
      </c>
      <c r="K25" s="22">
        <f t="shared" si="1"/>
        <v>1.0035400046035647E-3</v>
      </c>
      <c r="L25" s="22">
        <f t="shared" si="2"/>
        <v>3.1861274968832731E-2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984102.53810000001</v>
      </c>
      <c r="F26" s="25">
        <f>VLOOKUP(C26,RA!B30:I65,8,0)</f>
        <v>112275.7748</v>
      </c>
      <c r="G26" s="16">
        <f t="shared" si="0"/>
        <v>871826.76329999999</v>
      </c>
      <c r="H26" s="27">
        <f>RA!J30</f>
        <v>11.4089508413188</v>
      </c>
      <c r="I26" s="20">
        <f>VLOOKUP(B26,RMS!B:D,3,FALSE)</f>
        <v>984102.51938141603</v>
      </c>
      <c r="J26" s="21">
        <f>VLOOKUP(B26,RMS!B:E,4,FALSE)</f>
        <v>871826.78627501498</v>
      </c>
      <c r="K26" s="22">
        <f t="shared" si="1"/>
        <v>1.8718583974987268E-2</v>
      </c>
      <c r="L26" s="22">
        <f t="shared" si="2"/>
        <v>-2.2975014988332987E-2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648827.09239999996</v>
      </c>
      <c r="F27" s="25">
        <f>VLOOKUP(C27,RA!B31:I66,8,0)</f>
        <v>21198.739300000001</v>
      </c>
      <c r="G27" s="16">
        <f t="shared" si="0"/>
        <v>627628.35309999995</v>
      </c>
      <c r="H27" s="27">
        <f>RA!J31</f>
        <v>3.26724015509066</v>
      </c>
      <c r="I27" s="20">
        <f>VLOOKUP(B27,RMS!B:D,3,FALSE)</f>
        <v>648827.08470796503</v>
      </c>
      <c r="J27" s="21">
        <f>VLOOKUP(B27,RMS!B:E,4,FALSE)</f>
        <v>627628.36963716801</v>
      </c>
      <c r="K27" s="22">
        <f t="shared" si="1"/>
        <v>7.6920349383726716E-3</v>
      </c>
      <c r="L27" s="22">
        <f t="shared" si="2"/>
        <v>-1.6537168063223362E-2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120860.5787</v>
      </c>
      <c r="F28" s="25">
        <f>VLOOKUP(C28,RA!B32:I67,8,0)</f>
        <v>34034.1558</v>
      </c>
      <c r="G28" s="16">
        <f t="shared" si="0"/>
        <v>86826.422900000005</v>
      </c>
      <c r="H28" s="27">
        <f>RA!J32</f>
        <v>28.159848451892302</v>
      </c>
      <c r="I28" s="20">
        <f>VLOOKUP(B28,RMS!B:D,3,FALSE)</f>
        <v>120860.46646259</v>
      </c>
      <c r="J28" s="21">
        <f>VLOOKUP(B28,RMS!B:E,4,FALSE)</f>
        <v>86826.401763334798</v>
      </c>
      <c r="K28" s="22">
        <f t="shared" si="1"/>
        <v>0.11223740999412257</v>
      </c>
      <c r="L28" s="22">
        <f t="shared" si="2"/>
        <v>2.1136665207450278E-2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130901.2384</v>
      </c>
      <c r="F31" s="25">
        <f>VLOOKUP(C31,RA!B35:I70,8,0)</f>
        <v>21067.169600000001</v>
      </c>
      <c r="G31" s="16">
        <f t="shared" si="0"/>
        <v>109834.06880000001</v>
      </c>
      <c r="H31" s="27">
        <f>RA!J35</f>
        <v>16.093942163957401</v>
      </c>
      <c r="I31" s="20">
        <f>VLOOKUP(B31,RMS!B:D,3,FALSE)</f>
        <v>130901.2383</v>
      </c>
      <c r="J31" s="21">
        <f>VLOOKUP(B31,RMS!B:E,4,FALSE)</f>
        <v>109834.0753</v>
      </c>
      <c r="K31" s="22">
        <f t="shared" si="1"/>
        <v>1.0000000474974513E-4</v>
      </c>
      <c r="L31" s="22">
        <f t="shared" si="2"/>
        <v>-6.4999999885912985E-3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218158.97500000001</v>
      </c>
      <c r="F35" s="25">
        <f>VLOOKUP(C35,RA!B8:I74,8,0)</f>
        <v>11488.713599999999</v>
      </c>
      <c r="G35" s="16">
        <f t="shared" si="0"/>
        <v>206670.26140000002</v>
      </c>
      <c r="H35" s="27">
        <f>RA!J39</f>
        <v>5.2662117614001396</v>
      </c>
      <c r="I35" s="20">
        <f>VLOOKUP(B35,RMS!B:D,3,FALSE)</f>
        <v>218158.974358974</v>
      </c>
      <c r="J35" s="21">
        <f>VLOOKUP(B35,RMS!B:E,4,FALSE)</f>
        <v>206670.26068376101</v>
      </c>
      <c r="K35" s="22">
        <f t="shared" si="1"/>
        <v>6.4102601027116179E-4</v>
      </c>
      <c r="L35" s="22">
        <f t="shared" si="2"/>
        <v>7.1623901021666825E-4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323565.31</v>
      </c>
      <c r="F36" s="25">
        <f>VLOOKUP(C36,RA!B8:I75,8,0)</f>
        <v>12363.7659</v>
      </c>
      <c r="G36" s="16">
        <f t="shared" si="0"/>
        <v>311201.5441</v>
      </c>
      <c r="H36" s="27">
        <f>RA!J40</f>
        <v>3.8211036591036298</v>
      </c>
      <c r="I36" s="20">
        <f>VLOOKUP(B36,RMS!B:D,3,FALSE)</f>
        <v>323565.30436752102</v>
      </c>
      <c r="J36" s="21">
        <f>VLOOKUP(B36,RMS!B:E,4,FALSE)</f>
        <v>311201.54370512802</v>
      </c>
      <c r="K36" s="22">
        <f t="shared" si="1"/>
        <v>5.6324789766222239E-3</v>
      </c>
      <c r="L36" s="22">
        <f t="shared" si="2"/>
        <v>3.9487198228016496E-4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20957.713</v>
      </c>
      <c r="F40" s="25">
        <f>VLOOKUP(C40,RA!B8:I78,8,0)</f>
        <v>3180.1071999999999</v>
      </c>
      <c r="G40" s="16">
        <f t="shared" si="0"/>
        <v>17777.605800000001</v>
      </c>
      <c r="H40" s="27">
        <f>RA!J43</f>
        <v>0</v>
      </c>
      <c r="I40" s="20">
        <f>VLOOKUP(B40,RMS!B:D,3,FALSE)</f>
        <v>20957.712881022599</v>
      </c>
      <c r="J40" s="21">
        <f>VLOOKUP(B40,RMS!B:E,4,FALSE)</f>
        <v>17777.6059299599</v>
      </c>
      <c r="K40" s="22">
        <f t="shared" si="1"/>
        <v>1.1897740114363842E-4</v>
      </c>
      <c r="L40" s="22">
        <f t="shared" si="2"/>
        <v>-1.2995989891351201E-4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14391098.900800001</v>
      </c>
      <c r="E7" s="65">
        <v>20853093</v>
      </c>
      <c r="F7" s="66">
        <v>69.011819497472203</v>
      </c>
      <c r="G7" s="65">
        <v>19537701.047699999</v>
      </c>
      <c r="H7" s="66">
        <v>-26.341902429231101</v>
      </c>
      <c r="I7" s="65">
        <v>1653086.7079</v>
      </c>
      <c r="J7" s="66">
        <v>11.4868692050202</v>
      </c>
      <c r="K7" s="65">
        <v>2044834.3314</v>
      </c>
      <c r="L7" s="66">
        <v>10.466094892166</v>
      </c>
      <c r="M7" s="66">
        <v>-0.191579150195405</v>
      </c>
      <c r="N7" s="65">
        <v>309457220.93919998</v>
      </c>
      <c r="O7" s="65">
        <v>4527036299.1023998</v>
      </c>
      <c r="P7" s="65">
        <v>877976</v>
      </c>
      <c r="Q7" s="65">
        <v>1146625</v>
      </c>
      <c r="R7" s="66">
        <v>-23.429543224681101</v>
      </c>
      <c r="S7" s="65">
        <v>16.391221287142201</v>
      </c>
      <c r="T7" s="65">
        <v>17.6573913053527</v>
      </c>
      <c r="U7" s="67">
        <v>-7.7246838172067198</v>
      </c>
      <c r="V7" s="55"/>
      <c r="W7" s="55"/>
    </row>
    <row r="8" spans="1:23" ht="14.25" thickBot="1" x14ac:dyDescent="0.2">
      <c r="A8" s="52">
        <v>41869</v>
      </c>
      <c r="B8" s="42" t="s">
        <v>6</v>
      </c>
      <c r="C8" s="43"/>
      <c r="D8" s="68">
        <v>514194.81599999999</v>
      </c>
      <c r="E8" s="68">
        <v>684505</v>
      </c>
      <c r="F8" s="69">
        <v>75.119219874215702</v>
      </c>
      <c r="G8" s="68">
        <v>602187.23419999995</v>
      </c>
      <c r="H8" s="69">
        <v>-14.6121360936681</v>
      </c>
      <c r="I8" s="68">
        <v>136962.26579999999</v>
      </c>
      <c r="J8" s="69">
        <v>26.636259553421901</v>
      </c>
      <c r="K8" s="68">
        <v>130124.7274</v>
      </c>
      <c r="L8" s="69">
        <v>21.608682484421902</v>
      </c>
      <c r="M8" s="69">
        <v>5.2546034382701001E-2</v>
      </c>
      <c r="N8" s="68">
        <v>10754430.7269</v>
      </c>
      <c r="O8" s="68">
        <v>171393110.15470001</v>
      </c>
      <c r="P8" s="68">
        <v>21110</v>
      </c>
      <c r="Q8" s="68">
        <v>29751</v>
      </c>
      <c r="R8" s="69">
        <v>-29.044401868844702</v>
      </c>
      <c r="S8" s="68">
        <v>24.357878540975801</v>
      </c>
      <c r="T8" s="68">
        <v>25.373669066586</v>
      </c>
      <c r="U8" s="70">
        <v>-4.1702750258046999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259646.25140000001</v>
      </c>
      <c r="E9" s="68">
        <v>186121</v>
      </c>
      <c r="F9" s="69">
        <v>139.50400621101301</v>
      </c>
      <c r="G9" s="68">
        <v>163245.21960000001</v>
      </c>
      <c r="H9" s="69">
        <v>59.052897252496301</v>
      </c>
      <c r="I9" s="68">
        <v>26220.093400000002</v>
      </c>
      <c r="J9" s="69">
        <v>10.098390890922801</v>
      </c>
      <c r="K9" s="68">
        <v>32713.2595</v>
      </c>
      <c r="L9" s="69">
        <v>20.039336882364701</v>
      </c>
      <c r="M9" s="69">
        <v>-0.19848728617214101</v>
      </c>
      <c r="N9" s="68">
        <v>2184804.9649</v>
      </c>
      <c r="O9" s="68">
        <v>29332709.078400001</v>
      </c>
      <c r="P9" s="68">
        <v>6196</v>
      </c>
      <c r="Q9" s="68">
        <v>8296</v>
      </c>
      <c r="R9" s="69">
        <v>-25.313404050144701</v>
      </c>
      <c r="S9" s="68">
        <v>41.905463428018102</v>
      </c>
      <c r="T9" s="68">
        <v>17.590668394406901</v>
      </c>
      <c r="U9" s="70">
        <v>58.022971337322602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125670.33500000001</v>
      </c>
      <c r="E10" s="68">
        <v>209780</v>
      </c>
      <c r="F10" s="69">
        <v>59.905775097721403</v>
      </c>
      <c r="G10" s="68">
        <v>198150.4578</v>
      </c>
      <c r="H10" s="69">
        <v>-36.578327198797901</v>
      </c>
      <c r="I10" s="68">
        <v>35080.150399999999</v>
      </c>
      <c r="J10" s="69">
        <v>27.914424195654401</v>
      </c>
      <c r="K10" s="68">
        <v>39410.194199999998</v>
      </c>
      <c r="L10" s="69">
        <v>19.889025055787702</v>
      </c>
      <c r="M10" s="69">
        <v>-0.10987116120326</v>
      </c>
      <c r="N10" s="68">
        <v>2957568.4171000002</v>
      </c>
      <c r="O10" s="68">
        <v>44247574.7848</v>
      </c>
      <c r="P10" s="68">
        <v>85281</v>
      </c>
      <c r="Q10" s="68">
        <v>106045</v>
      </c>
      <c r="R10" s="69">
        <v>-19.580366825404301</v>
      </c>
      <c r="S10" s="68">
        <v>1.4736029713535299</v>
      </c>
      <c r="T10" s="68">
        <v>1.7083402112310799</v>
      </c>
      <c r="U10" s="70">
        <v>-15.929476557851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38937.326200000003</v>
      </c>
      <c r="E11" s="68">
        <v>45874</v>
      </c>
      <c r="F11" s="69">
        <v>84.878855560884205</v>
      </c>
      <c r="G11" s="68">
        <v>47073.267</v>
      </c>
      <c r="H11" s="69">
        <v>-17.2835694620473</v>
      </c>
      <c r="I11" s="68">
        <v>9051.2756000000008</v>
      </c>
      <c r="J11" s="69">
        <v>23.245755380090799</v>
      </c>
      <c r="K11" s="68">
        <v>8746.0645000000004</v>
      </c>
      <c r="L11" s="69">
        <v>18.579684516054499</v>
      </c>
      <c r="M11" s="69">
        <v>3.4896964228882998E-2</v>
      </c>
      <c r="N11" s="68">
        <v>961087.12419999996</v>
      </c>
      <c r="O11" s="68">
        <v>18064345.52</v>
      </c>
      <c r="P11" s="68">
        <v>2089</v>
      </c>
      <c r="Q11" s="68">
        <v>2965</v>
      </c>
      <c r="R11" s="69">
        <v>-29.544688026981401</v>
      </c>
      <c r="S11" s="68">
        <v>18.639217903302999</v>
      </c>
      <c r="T11" s="68">
        <v>18.143826273187202</v>
      </c>
      <c r="U11" s="70">
        <v>2.65779193465004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107948.0315</v>
      </c>
      <c r="E12" s="68">
        <v>218556</v>
      </c>
      <c r="F12" s="69">
        <v>49.391474725013303</v>
      </c>
      <c r="G12" s="68">
        <v>171931.68160000001</v>
      </c>
      <c r="H12" s="69">
        <v>-37.214578200228601</v>
      </c>
      <c r="I12" s="68">
        <v>18906.2153</v>
      </c>
      <c r="J12" s="69">
        <v>17.514182553666998</v>
      </c>
      <c r="K12" s="68">
        <v>13.110099999999999</v>
      </c>
      <c r="L12" s="69">
        <v>7.625179884241E-3</v>
      </c>
      <c r="M12" s="69">
        <v>1441.11068565457</v>
      </c>
      <c r="N12" s="68">
        <v>2946843.0611</v>
      </c>
      <c r="O12" s="68">
        <v>53716038.887800001</v>
      </c>
      <c r="P12" s="68">
        <v>1231</v>
      </c>
      <c r="Q12" s="68">
        <v>2417</v>
      </c>
      <c r="R12" s="69">
        <v>-49.069093918080299</v>
      </c>
      <c r="S12" s="68">
        <v>87.691333468724594</v>
      </c>
      <c r="T12" s="68">
        <v>99.062873355399304</v>
      </c>
      <c r="U12" s="70">
        <v>-12.9676895502226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241163.943</v>
      </c>
      <c r="E13" s="68">
        <v>341481</v>
      </c>
      <c r="F13" s="69">
        <v>70.622946225412306</v>
      </c>
      <c r="G13" s="68">
        <v>335320.01260000002</v>
      </c>
      <c r="H13" s="69">
        <v>-28.0794662000439</v>
      </c>
      <c r="I13" s="68">
        <v>65019.784099999997</v>
      </c>
      <c r="J13" s="69">
        <v>26.960823119399699</v>
      </c>
      <c r="K13" s="68">
        <v>66098.860199999996</v>
      </c>
      <c r="L13" s="69">
        <v>19.712172765199298</v>
      </c>
      <c r="M13" s="69">
        <v>-1.6325184681475001E-2</v>
      </c>
      <c r="N13" s="68">
        <v>5167012.3915999997</v>
      </c>
      <c r="O13" s="68">
        <v>85855611.702399999</v>
      </c>
      <c r="P13" s="68">
        <v>10398</v>
      </c>
      <c r="Q13" s="68">
        <v>18291</v>
      </c>
      <c r="R13" s="69">
        <v>-43.152370018041701</v>
      </c>
      <c r="S13" s="68">
        <v>23.193300923254501</v>
      </c>
      <c r="T13" s="68">
        <v>23.264697075064198</v>
      </c>
      <c r="U13" s="70">
        <v>-0.30783092085948099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142229.55790000001</v>
      </c>
      <c r="E14" s="68">
        <v>142568</v>
      </c>
      <c r="F14" s="69">
        <v>99.762610052746794</v>
      </c>
      <c r="G14" s="68">
        <v>156754.32689999999</v>
      </c>
      <c r="H14" s="69">
        <v>-9.2659445434421208</v>
      </c>
      <c r="I14" s="68">
        <v>14901.703100000001</v>
      </c>
      <c r="J14" s="69">
        <v>10.4772195878421</v>
      </c>
      <c r="K14" s="68">
        <v>15679.7453</v>
      </c>
      <c r="L14" s="69">
        <v>10.0027511904043</v>
      </c>
      <c r="M14" s="69">
        <v>-4.9620844287566003E-2</v>
      </c>
      <c r="N14" s="68">
        <v>2801633.4476000001</v>
      </c>
      <c r="O14" s="68">
        <v>41193878.987999998</v>
      </c>
      <c r="P14" s="68">
        <v>3640</v>
      </c>
      <c r="Q14" s="68">
        <v>3668</v>
      </c>
      <c r="R14" s="69">
        <v>-0.76335877862595602</v>
      </c>
      <c r="S14" s="68">
        <v>39.074054368131897</v>
      </c>
      <c r="T14" s="68">
        <v>48.597165676117797</v>
      </c>
      <c r="U14" s="70">
        <v>-24.3719559231427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101213.03260000001</v>
      </c>
      <c r="E15" s="68">
        <v>97313</v>
      </c>
      <c r="F15" s="69">
        <v>104.00772003740499</v>
      </c>
      <c r="G15" s="68">
        <v>107000.6406</v>
      </c>
      <c r="H15" s="69">
        <v>-5.4089470563412902</v>
      </c>
      <c r="I15" s="68">
        <v>3976.0994000000001</v>
      </c>
      <c r="J15" s="69">
        <v>3.9284460685154898</v>
      </c>
      <c r="K15" s="68">
        <v>13887.156000000001</v>
      </c>
      <c r="L15" s="69">
        <v>12.9785727656662</v>
      </c>
      <c r="M15" s="69">
        <v>-0.71368512026508502</v>
      </c>
      <c r="N15" s="68">
        <v>2171733.4098999999</v>
      </c>
      <c r="O15" s="68">
        <v>32189201.958299998</v>
      </c>
      <c r="P15" s="68">
        <v>4336</v>
      </c>
      <c r="Q15" s="68">
        <v>6434</v>
      </c>
      <c r="R15" s="69">
        <v>-32.608019894311497</v>
      </c>
      <c r="S15" s="68">
        <v>23.342489068265699</v>
      </c>
      <c r="T15" s="68">
        <v>22.473382312713699</v>
      </c>
      <c r="U15" s="70">
        <v>3.72328226441598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773344.38130000001</v>
      </c>
      <c r="E16" s="68">
        <v>982301</v>
      </c>
      <c r="F16" s="69">
        <v>78.727842209261695</v>
      </c>
      <c r="G16" s="68">
        <v>932311.33019999997</v>
      </c>
      <c r="H16" s="69">
        <v>-17.050843827662</v>
      </c>
      <c r="I16" s="68">
        <v>30368.875899999999</v>
      </c>
      <c r="J16" s="69">
        <v>3.9269537135512098</v>
      </c>
      <c r="K16" s="68">
        <v>88551.624100000001</v>
      </c>
      <c r="L16" s="69">
        <v>9.4980744341060301</v>
      </c>
      <c r="M16" s="69">
        <v>-0.65704891120116704</v>
      </c>
      <c r="N16" s="68">
        <v>16663640.293400001</v>
      </c>
      <c r="O16" s="68">
        <v>234843045.0458</v>
      </c>
      <c r="P16" s="68">
        <v>43153</v>
      </c>
      <c r="Q16" s="68">
        <v>59585</v>
      </c>
      <c r="R16" s="69">
        <v>-27.5774104220861</v>
      </c>
      <c r="S16" s="68">
        <v>17.920987678724501</v>
      </c>
      <c r="T16" s="68">
        <v>19.439524549802801</v>
      </c>
      <c r="U16" s="70">
        <v>-8.4735110491764001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598070.4547</v>
      </c>
      <c r="E17" s="68">
        <v>633248</v>
      </c>
      <c r="F17" s="69">
        <v>94.444902265779007</v>
      </c>
      <c r="G17" s="68">
        <v>812547.70429999998</v>
      </c>
      <c r="H17" s="69">
        <v>-26.395650183366101</v>
      </c>
      <c r="I17" s="68">
        <v>44118.667500000003</v>
      </c>
      <c r="J17" s="69">
        <v>7.3768344771571304</v>
      </c>
      <c r="K17" s="68">
        <v>35027.032500000001</v>
      </c>
      <c r="L17" s="69">
        <v>4.3107662866607201</v>
      </c>
      <c r="M17" s="69">
        <v>0.25956052657329698</v>
      </c>
      <c r="N17" s="68">
        <v>10367469.318</v>
      </c>
      <c r="O17" s="68">
        <v>220191521.81900001</v>
      </c>
      <c r="P17" s="68">
        <v>16011</v>
      </c>
      <c r="Q17" s="68">
        <v>18633</v>
      </c>
      <c r="R17" s="69">
        <v>-14.0718080824344</v>
      </c>
      <c r="S17" s="68">
        <v>37.353722734370102</v>
      </c>
      <c r="T17" s="68">
        <v>34.427332528309996</v>
      </c>
      <c r="U17" s="70">
        <v>7.8342665518783399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1638533.3393000001</v>
      </c>
      <c r="E18" s="68">
        <v>2246459</v>
      </c>
      <c r="F18" s="69">
        <v>72.938492948235407</v>
      </c>
      <c r="G18" s="68">
        <v>2070561.5209999999</v>
      </c>
      <c r="H18" s="69">
        <v>-20.865266610931101</v>
      </c>
      <c r="I18" s="68">
        <v>255039.51269999999</v>
      </c>
      <c r="J18" s="69">
        <v>15.565109759008999</v>
      </c>
      <c r="K18" s="68">
        <v>296066.61469999998</v>
      </c>
      <c r="L18" s="69">
        <v>14.2988562135073</v>
      </c>
      <c r="M18" s="69">
        <v>-0.138573888317574</v>
      </c>
      <c r="N18" s="68">
        <v>35677780.329499997</v>
      </c>
      <c r="O18" s="68">
        <v>557877752.84920001</v>
      </c>
      <c r="P18" s="68">
        <v>81224</v>
      </c>
      <c r="Q18" s="68">
        <v>101894</v>
      </c>
      <c r="R18" s="69">
        <v>-20.285787190609899</v>
      </c>
      <c r="S18" s="68">
        <v>20.173019542253499</v>
      </c>
      <c r="T18" s="68">
        <v>19.683939944452099</v>
      </c>
      <c r="U18" s="70">
        <v>2.4244243494487301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421279.40389999998</v>
      </c>
      <c r="E19" s="68">
        <v>569725</v>
      </c>
      <c r="F19" s="69">
        <v>73.944342252841295</v>
      </c>
      <c r="G19" s="68">
        <v>514818.2953</v>
      </c>
      <c r="H19" s="69">
        <v>-18.169302111824098</v>
      </c>
      <c r="I19" s="68">
        <v>41651.399799999999</v>
      </c>
      <c r="J19" s="69">
        <v>9.8868825331624492</v>
      </c>
      <c r="K19" s="68">
        <v>38812.017800000001</v>
      </c>
      <c r="L19" s="69">
        <v>7.53897407188746</v>
      </c>
      <c r="M19" s="69">
        <v>7.3157288926111994E-2</v>
      </c>
      <c r="N19" s="68">
        <v>8937513.5714999996</v>
      </c>
      <c r="O19" s="68">
        <v>174030600.47459999</v>
      </c>
      <c r="P19" s="68">
        <v>8711</v>
      </c>
      <c r="Q19" s="68">
        <v>11699</v>
      </c>
      <c r="R19" s="69">
        <v>-25.5406444995299</v>
      </c>
      <c r="S19" s="68">
        <v>48.361772919297401</v>
      </c>
      <c r="T19" s="68">
        <v>49.171617437387802</v>
      </c>
      <c r="U19" s="70">
        <v>-1.67455506530287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732837.43949999998</v>
      </c>
      <c r="E20" s="68">
        <v>1145129</v>
      </c>
      <c r="F20" s="69">
        <v>63.996059788897199</v>
      </c>
      <c r="G20" s="68">
        <v>1266045.4236999999</v>
      </c>
      <c r="H20" s="69">
        <v>-42.116023186727901</v>
      </c>
      <c r="I20" s="68">
        <v>63316.466899999999</v>
      </c>
      <c r="J20" s="69">
        <v>8.6399061356908202</v>
      </c>
      <c r="K20" s="68">
        <v>521.67169999999999</v>
      </c>
      <c r="L20" s="69">
        <v>4.1204817002175001E-2</v>
      </c>
      <c r="M20" s="69">
        <v>120.37224790994</v>
      </c>
      <c r="N20" s="68">
        <v>16185096.3356</v>
      </c>
      <c r="O20" s="68">
        <v>257719829.0363</v>
      </c>
      <c r="P20" s="68">
        <v>34675</v>
      </c>
      <c r="Q20" s="68">
        <v>47069</v>
      </c>
      <c r="R20" s="69">
        <v>-26.331555801057998</v>
      </c>
      <c r="S20" s="68">
        <v>21.134461124729601</v>
      </c>
      <c r="T20" s="68">
        <v>23.3886332915507</v>
      </c>
      <c r="U20" s="70">
        <v>-10.665860622220601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351161.29330000002</v>
      </c>
      <c r="E21" s="68">
        <v>404185</v>
      </c>
      <c r="F21" s="69">
        <v>86.881327436693596</v>
      </c>
      <c r="G21" s="68">
        <v>420510.34240000002</v>
      </c>
      <c r="H21" s="69">
        <v>-16.491639350461799</v>
      </c>
      <c r="I21" s="68">
        <v>31088.141500000002</v>
      </c>
      <c r="J21" s="69">
        <v>8.8529522168723602</v>
      </c>
      <c r="K21" s="68">
        <v>47276.761700000003</v>
      </c>
      <c r="L21" s="69">
        <v>11.242710804727199</v>
      </c>
      <c r="M21" s="69">
        <v>-0.34242235757869199</v>
      </c>
      <c r="N21" s="68">
        <v>6996156.1908999998</v>
      </c>
      <c r="O21" s="68">
        <v>103558777.0283</v>
      </c>
      <c r="P21" s="68">
        <v>32005</v>
      </c>
      <c r="Q21" s="68">
        <v>43955</v>
      </c>
      <c r="R21" s="69">
        <v>-27.186895688772601</v>
      </c>
      <c r="S21" s="68">
        <v>10.9720760287455</v>
      </c>
      <c r="T21" s="68">
        <v>10.908920298032101</v>
      </c>
      <c r="U21" s="70">
        <v>0.575604202413174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1008003.9693999999</v>
      </c>
      <c r="E22" s="68">
        <v>1387057</v>
      </c>
      <c r="F22" s="69">
        <v>72.672137439196803</v>
      </c>
      <c r="G22" s="68">
        <v>1313792.7041</v>
      </c>
      <c r="H22" s="69">
        <v>-23.275265096671198</v>
      </c>
      <c r="I22" s="68">
        <v>118350.4424</v>
      </c>
      <c r="J22" s="69">
        <v>11.741069082341699</v>
      </c>
      <c r="K22" s="68">
        <v>169568.21539999999</v>
      </c>
      <c r="L22" s="69">
        <v>12.906770974661599</v>
      </c>
      <c r="M22" s="69">
        <v>-0.30204819269449001</v>
      </c>
      <c r="N22" s="68">
        <v>22872182.132399999</v>
      </c>
      <c r="O22" s="68">
        <v>318318495.3962</v>
      </c>
      <c r="P22" s="68">
        <v>62082</v>
      </c>
      <c r="Q22" s="68">
        <v>83439</v>
      </c>
      <c r="R22" s="69">
        <v>-25.595944342573599</v>
      </c>
      <c r="S22" s="68">
        <v>16.2366542540511</v>
      </c>
      <c r="T22" s="68">
        <v>16.5716237442922</v>
      </c>
      <c r="U22" s="70">
        <v>-2.0630450399445301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2193807.5299999998</v>
      </c>
      <c r="E23" s="68">
        <v>3106835</v>
      </c>
      <c r="F23" s="69">
        <v>70.612296114856505</v>
      </c>
      <c r="G23" s="68">
        <v>2956369.1853999998</v>
      </c>
      <c r="H23" s="69">
        <v>-25.793857518401399</v>
      </c>
      <c r="I23" s="68">
        <v>137416.1067</v>
      </c>
      <c r="J23" s="69">
        <v>6.26381780629589</v>
      </c>
      <c r="K23" s="68">
        <v>231312.6882</v>
      </c>
      <c r="L23" s="69">
        <v>7.8242152347661902</v>
      </c>
      <c r="M23" s="69">
        <v>-0.40592923038797701</v>
      </c>
      <c r="N23" s="68">
        <v>49818978.982199997</v>
      </c>
      <c r="O23" s="68">
        <v>659795079.50230002</v>
      </c>
      <c r="P23" s="68">
        <v>69456</v>
      </c>
      <c r="Q23" s="68">
        <v>98090</v>
      </c>
      <c r="R23" s="69">
        <v>-29.191558772555801</v>
      </c>
      <c r="S23" s="68">
        <v>31.585572592720599</v>
      </c>
      <c r="T23" s="68">
        <v>35.098368750127399</v>
      </c>
      <c r="U23" s="70">
        <v>-11.121521216988899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257200.56630000001</v>
      </c>
      <c r="E24" s="68">
        <v>410550</v>
      </c>
      <c r="F24" s="69">
        <v>62.647805699671203</v>
      </c>
      <c r="G24" s="68">
        <v>411213.6286</v>
      </c>
      <c r="H24" s="69">
        <v>-37.453297164382903</v>
      </c>
      <c r="I24" s="68">
        <v>46282.492299999998</v>
      </c>
      <c r="J24" s="69">
        <v>17.994708552086099</v>
      </c>
      <c r="K24" s="68">
        <v>63143.275600000001</v>
      </c>
      <c r="L24" s="69">
        <v>15.355346031447199</v>
      </c>
      <c r="M24" s="69">
        <v>-0.26702421025494</v>
      </c>
      <c r="N24" s="68">
        <v>5337723.2046999997</v>
      </c>
      <c r="O24" s="68">
        <v>72082892.007400006</v>
      </c>
      <c r="P24" s="68">
        <v>27729</v>
      </c>
      <c r="Q24" s="68">
        <v>33555</v>
      </c>
      <c r="R24" s="69">
        <v>-17.362539114886001</v>
      </c>
      <c r="S24" s="68">
        <v>9.2755081791626104</v>
      </c>
      <c r="T24" s="68">
        <v>9.6757397794665501</v>
      </c>
      <c r="U24" s="70">
        <v>-4.3149290860748604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219557.8751</v>
      </c>
      <c r="E25" s="68">
        <v>268307</v>
      </c>
      <c r="F25" s="69">
        <v>81.830841200565004</v>
      </c>
      <c r="G25" s="68">
        <v>285704.6348</v>
      </c>
      <c r="H25" s="69">
        <v>-23.152147932883299</v>
      </c>
      <c r="I25" s="68">
        <v>21829.793699999998</v>
      </c>
      <c r="J25" s="69">
        <v>9.9426147616237301</v>
      </c>
      <c r="K25" s="68">
        <v>29053.899300000001</v>
      </c>
      <c r="L25" s="69">
        <v>10.169208252550201</v>
      </c>
      <c r="M25" s="69">
        <v>-0.24864495899178701</v>
      </c>
      <c r="N25" s="68">
        <v>4773926.8092</v>
      </c>
      <c r="O25" s="68">
        <v>69650286.702999994</v>
      </c>
      <c r="P25" s="68">
        <v>17735</v>
      </c>
      <c r="Q25" s="68">
        <v>23531</v>
      </c>
      <c r="R25" s="69">
        <v>-24.6313373847265</v>
      </c>
      <c r="S25" s="68">
        <v>12.379919656047401</v>
      </c>
      <c r="T25" s="68">
        <v>12.745961493349199</v>
      </c>
      <c r="U25" s="70">
        <v>-2.9567383914566001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381637.04920000001</v>
      </c>
      <c r="E26" s="68">
        <v>511544</v>
      </c>
      <c r="F26" s="69">
        <v>74.604931188715</v>
      </c>
      <c r="G26" s="68">
        <v>560522.28749999998</v>
      </c>
      <c r="H26" s="69">
        <v>-31.9140277361406</v>
      </c>
      <c r="I26" s="68">
        <v>82248.420899999997</v>
      </c>
      <c r="J26" s="69">
        <v>21.5514770047646</v>
      </c>
      <c r="K26" s="68">
        <v>99242.997499999998</v>
      </c>
      <c r="L26" s="69">
        <v>17.705450739993999</v>
      </c>
      <c r="M26" s="69">
        <v>-0.17124207277193501</v>
      </c>
      <c r="N26" s="68">
        <v>10089584.5386</v>
      </c>
      <c r="O26" s="68">
        <v>150696212.44459999</v>
      </c>
      <c r="P26" s="68">
        <v>30852</v>
      </c>
      <c r="Q26" s="68">
        <v>43174</v>
      </c>
      <c r="R26" s="69">
        <v>-28.540325195719699</v>
      </c>
      <c r="S26" s="68">
        <v>12.3699289900169</v>
      </c>
      <c r="T26" s="68">
        <v>14.924750155186</v>
      </c>
      <c r="U26" s="70">
        <v>-20.653482871494301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301595.86040000001</v>
      </c>
      <c r="E27" s="68">
        <v>391739</v>
      </c>
      <c r="F27" s="69">
        <v>76.988980009649296</v>
      </c>
      <c r="G27" s="68">
        <v>345502.50180000003</v>
      </c>
      <c r="H27" s="69">
        <v>-12.7080531027287</v>
      </c>
      <c r="I27" s="68">
        <v>123848.36689999999</v>
      </c>
      <c r="J27" s="69">
        <v>41.064345755854397</v>
      </c>
      <c r="K27" s="68">
        <v>100081.21799999999</v>
      </c>
      <c r="L27" s="69">
        <v>28.9668576865859</v>
      </c>
      <c r="M27" s="69">
        <v>0.23747861361959099</v>
      </c>
      <c r="N27" s="68">
        <v>5365277.9201999996</v>
      </c>
      <c r="O27" s="68">
        <v>64090586.723399997</v>
      </c>
      <c r="P27" s="68">
        <v>37122</v>
      </c>
      <c r="Q27" s="68">
        <v>43325</v>
      </c>
      <c r="R27" s="69">
        <v>-14.3173687247548</v>
      </c>
      <c r="S27" s="68">
        <v>8.1244507408006008</v>
      </c>
      <c r="T27" s="68">
        <v>8.0093048563185203</v>
      </c>
      <c r="U27" s="70">
        <v>1.41727592615983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866911.76399999997</v>
      </c>
      <c r="E28" s="68">
        <v>1096748</v>
      </c>
      <c r="F28" s="69">
        <v>79.043842705890498</v>
      </c>
      <c r="G28" s="68">
        <v>1137450.8288</v>
      </c>
      <c r="H28" s="69">
        <v>-23.7846821990025</v>
      </c>
      <c r="I28" s="68">
        <v>35574.067799999997</v>
      </c>
      <c r="J28" s="69">
        <v>4.1035396308222198</v>
      </c>
      <c r="K28" s="68">
        <v>35943.950199999999</v>
      </c>
      <c r="L28" s="69">
        <v>3.1600443104798202</v>
      </c>
      <c r="M28" s="69">
        <v>-1.029053284188E-2</v>
      </c>
      <c r="N28" s="68">
        <v>16946705.467900001</v>
      </c>
      <c r="O28" s="68">
        <v>214653510.23069999</v>
      </c>
      <c r="P28" s="68">
        <v>48356</v>
      </c>
      <c r="Q28" s="68">
        <v>58273</v>
      </c>
      <c r="R28" s="69">
        <v>-17.0181730818733</v>
      </c>
      <c r="S28" s="68">
        <v>17.9276979899082</v>
      </c>
      <c r="T28" s="68">
        <v>19.194696257271801</v>
      </c>
      <c r="U28" s="70">
        <v>-7.0672669077582704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668781.2352</v>
      </c>
      <c r="E29" s="68">
        <v>748447</v>
      </c>
      <c r="F29" s="69">
        <v>89.355857555712007</v>
      </c>
      <c r="G29" s="68">
        <v>776650.47360000003</v>
      </c>
      <c r="H29" s="69">
        <v>-13.889032720213899</v>
      </c>
      <c r="I29" s="68">
        <v>96227.939599999998</v>
      </c>
      <c r="J29" s="69">
        <v>14.3885525692453</v>
      </c>
      <c r="K29" s="68">
        <v>129510.74069999999</v>
      </c>
      <c r="L29" s="69">
        <v>16.675550341156701</v>
      </c>
      <c r="M29" s="69">
        <v>-0.25698873251830601</v>
      </c>
      <c r="N29" s="68">
        <v>11664557.135</v>
      </c>
      <c r="O29" s="68">
        <v>152119599.65920001</v>
      </c>
      <c r="P29" s="68">
        <v>100082</v>
      </c>
      <c r="Q29" s="68">
        <v>119560</v>
      </c>
      <c r="R29" s="69">
        <v>-16.2914018066243</v>
      </c>
      <c r="S29" s="68">
        <v>6.6823328390719601</v>
      </c>
      <c r="T29" s="68">
        <v>6.7782378579792599</v>
      </c>
      <c r="U29" s="70">
        <v>-1.43520266375441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984102.53810000001</v>
      </c>
      <c r="E30" s="68">
        <v>1579189</v>
      </c>
      <c r="F30" s="69">
        <v>62.316957507936003</v>
      </c>
      <c r="G30" s="68">
        <v>1488919.1429000001</v>
      </c>
      <c r="H30" s="69">
        <v>-33.904903916861301</v>
      </c>
      <c r="I30" s="68">
        <v>112275.7748</v>
      </c>
      <c r="J30" s="69">
        <v>11.4089508413188</v>
      </c>
      <c r="K30" s="68">
        <v>219184.5153</v>
      </c>
      <c r="L30" s="69">
        <v>14.7210489129107</v>
      </c>
      <c r="M30" s="69">
        <v>-0.48775681235361401</v>
      </c>
      <c r="N30" s="68">
        <v>22371792.2775</v>
      </c>
      <c r="O30" s="68">
        <v>285056387.69069999</v>
      </c>
      <c r="P30" s="68">
        <v>70436</v>
      </c>
      <c r="Q30" s="68">
        <v>93767</v>
      </c>
      <c r="R30" s="69">
        <v>-24.881888084294001</v>
      </c>
      <c r="S30" s="68">
        <v>13.9715846740303</v>
      </c>
      <c r="T30" s="68">
        <v>15.168386665884601</v>
      </c>
      <c r="U30" s="70">
        <v>-8.5659717188617606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648827.09239999996</v>
      </c>
      <c r="E31" s="68">
        <v>860520</v>
      </c>
      <c r="F31" s="69">
        <v>75.399420396969305</v>
      </c>
      <c r="G31" s="68">
        <v>1057809.0116999999</v>
      </c>
      <c r="H31" s="69">
        <v>-38.663115437325203</v>
      </c>
      <c r="I31" s="68">
        <v>21198.739300000001</v>
      </c>
      <c r="J31" s="69">
        <v>3.26724015509066</v>
      </c>
      <c r="K31" s="68">
        <v>52044.181700000001</v>
      </c>
      <c r="L31" s="69">
        <v>4.91999795089286</v>
      </c>
      <c r="M31" s="69">
        <v>-0.59267801687810995</v>
      </c>
      <c r="N31" s="68">
        <v>16646200.293400001</v>
      </c>
      <c r="O31" s="68">
        <v>238501466.2044</v>
      </c>
      <c r="P31" s="68">
        <v>27759</v>
      </c>
      <c r="Q31" s="68">
        <v>41855</v>
      </c>
      <c r="R31" s="69">
        <v>-33.6781746505794</v>
      </c>
      <c r="S31" s="68">
        <v>23.3735758636839</v>
      </c>
      <c r="T31" s="68">
        <v>25.977227258392102</v>
      </c>
      <c r="U31" s="70">
        <v>-11.139294260719399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120860.5787</v>
      </c>
      <c r="E32" s="68">
        <v>177029</v>
      </c>
      <c r="F32" s="69">
        <v>68.271627078049406</v>
      </c>
      <c r="G32" s="68">
        <v>160114.40489999999</v>
      </c>
      <c r="H32" s="69">
        <v>-24.516111604396901</v>
      </c>
      <c r="I32" s="68">
        <v>34034.1558</v>
      </c>
      <c r="J32" s="69">
        <v>28.159848451892302</v>
      </c>
      <c r="K32" s="68">
        <v>40546.098700000002</v>
      </c>
      <c r="L32" s="69">
        <v>25.323204820530201</v>
      </c>
      <c r="M32" s="69">
        <v>-0.16060590559357599</v>
      </c>
      <c r="N32" s="68">
        <v>2434793.7514</v>
      </c>
      <c r="O32" s="68">
        <v>36497312.8926</v>
      </c>
      <c r="P32" s="68">
        <v>24289</v>
      </c>
      <c r="Q32" s="68">
        <v>29624</v>
      </c>
      <c r="R32" s="69">
        <v>-18.009046718876601</v>
      </c>
      <c r="S32" s="68">
        <v>4.9759388488616301</v>
      </c>
      <c r="T32" s="68">
        <v>5.0062528186605499</v>
      </c>
      <c r="U32" s="70">
        <v>-0.60921105985566903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71"/>
      <c r="E33" s="71"/>
      <c r="F33" s="71"/>
      <c r="G33" s="68">
        <v>198.46190000000001</v>
      </c>
      <c r="H33" s="71"/>
      <c r="I33" s="71"/>
      <c r="J33" s="71"/>
      <c r="K33" s="68">
        <v>40.305199999999999</v>
      </c>
      <c r="L33" s="69">
        <v>20.308784708803099</v>
      </c>
      <c r="M33" s="71"/>
      <c r="N33" s="68">
        <v>0</v>
      </c>
      <c r="O33" s="68">
        <v>4861.8397999999997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130901.2384</v>
      </c>
      <c r="E35" s="68">
        <v>169925</v>
      </c>
      <c r="F35" s="69">
        <v>77.034714373988507</v>
      </c>
      <c r="G35" s="68">
        <v>239298.8321</v>
      </c>
      <c r="H35" s="69">
        <v>-45.298003650390598</v>
      </c>
      <c r="I35" s="68">
        <v>21067.169600000001</v>
      </c>
      <c r="J35" s="69">
        <v>16.093942163957401</v>
      </c>
      <c r="K35" s="68">
        <v>21633.352599999998</v>
      </c>
      <c r="L35" s="69">
        <v>9.0403084754545304</v>
      </c>
      <c r="M35" s="69">
        <v>-2.6171764056580001E-2</v>
      </c>
      <c r="N35" s="68">
        <v>2999449.2099000001</v>
      </c>
      <c r="O35" s="68">
        <v>39030331.360299997</v>
      </c>
      <c r="P35" s="68">
        <v>10072</v>
      </c>
      <c r="Q35" s="68">
        <v>14887</v>
      </c>
      <c r="R35" s="69">
        <v>-32.3436555383892</v>
      </c>
      <c r="S35" s="68">
        <v>12.9965486894361</v>
      </c>
      <c r="T35" s="68">
        <v>12.8773617585813</v>
      </c>
      <c r="U35" s="70">
        <v>0.91706601269939803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502522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451519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367331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218158.97500000001</v>
      </c>
      <c r="E39" s="68">
        <v>371716</v>
      </c>
      <c r="F39" s="69">
        <v>58.689691861528701</v>
      </c>
      <c r="G39" s="68">
        <v>485694.44650000002</v>
      </c>
      <c r="H39" s="69">
        <v>-55.083082260443298</v>
      </c>
      <c r="I39" s="68">
        <v>11488.713599999999</v>
      </c>
      <c r="J39" s="69">
        <v>5.2662117614001396</v>
      </c>
      <c r="K39" s="68">
        <v>23878.708299999998</v>
      </c>
      <c r="L39" s="69">
        <v>4.9164054627501299</v>
      </c>
      <c r="M39" s="69">
        <v>-0.51887206562174104</v>
      </c>
      <c r="N39" s="68">
        <v>4623395.4978999998</v>
      </c>
      <c r="O39" s="68">
        <v>65141414.3825</v>
      </c>
      <c r="P39" s="68">
        <v>310</v>
      </c>
      <c r="Q39" s="68">
        <v>468</v>
      </c>
      <c r="R39" s="69">
        <v>-33.760683760683797</v>
      </c>
      <c r="S39" s="68">
        <v>703.73862903225802</v>
      </c>
      <c r="T39" s="68">
        <v>684.17070320512801</v>
      </c>
      <c r="U39" s="70">
        <v>2.7805672475360099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323565.31</v>
      </c>
      <c r="E40" s="68">
        <v>309591</v>
      </c>
      <c r="F40" s="69">
        <v>104.513797235708</v>
      </c>
      <c r="G40" s="68">
        <v>504523.1397</v>
      </c>
      <c r="H40" s="69">
        <v>-35.867102113017303</v>
      </c>
      <c r="I40" s="68">
        <v>12363.7659</v>
      </c>
      <c r="J40" s="69">
        <v>3.8211036591036298</v>
      </c>
      <c r="K40" s="68">
        <v>15038.362499999999</v>
      </c>
      <c r="L40" s="69">
        <v>2.9807081809849398</v>
      </c>
      <c r="M40" s="69">
        <v>-0.17785158457245601</v>
      </c>
      <c r="N40" s="68">
        <v>8255941.5608000001</v>
      </c>
      <c r="O40" s="68">
        <v>129156337.0299</v>
      </c>
      <c r="P40" s="68">
        <v>1614</v>
      </c>
      <c r="Q40" s="68">
        <v>2352</v>
      </c>
      <c r="R40" s="69">
        <v>-31.377551020408202</v>
      </c>
      <c r="S40" s="68">
        <v>200.47416976456</v>
      </c>
      <c r="T40" s="68">
        <v>249.95482206632701</v>
      </c>
      <c r="U40" s="70">
        <v>-24.6818093123305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158307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76972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20957.713</v>
      </c>
      <c r="E44" s="73">
        <v>0</v>
      </c>
      <c r="F44" s="74"/>
      <c r="G44" s="73">
        <v>15479.906199999999</v>
      </c>
      <c r="H44" s="75">
        <v>35.386563259666303</v>
      </c>
      <c r="I44" s="73">
        <v>3180.1071999999999</v>
      </c>
      <c r="J44" s="75">
        <v>15.1739228416765</v>
      </c>
      <c r="K44" s="73">
        <v>1682.9825000000001</v>
      </c>
      <c r="L44" s="75">
        <v>10.8720458525776</v>
      </c>
      <c r="M44" s="75">
        <v>0.88956640963289901</v>
      </c>
      <c r="N44" s="73">
        <v>483942.5759</v>
      </c>
      <c r="O44" s="73">
        <v>8027346.7675999999</v>
      </c>
      <c r="P44" s="73">
        <v>22</v>
      </c>
      <c r="Q44" s="73">
        <v>23</v>
      </c>
      <c r="R44" s="75">
        <v>-4.3478260869565197</v>
      </c>
      <c r="S44" s="73">
        <v>952.62331818181804</v>
      </c>
      <c r="T44" s="73">
        <v>1461.72767391304</v>
      </c>
      <c r="U44" s="76">
        <v>-53.442357122110401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48979</v>
      </c>
      <c r="D2" s="32">
        <v>514195.28574529901</v>
      </c>
      <c r="E2" s="32">
        <v>377232.55710427399</v>
      </c>
      <c r="F2" s="32">
        <v>136962.72864102601</v>
      </c>
      <c r="G2" s="32">
        <v>377232.55710427399</v>
      </c>
      <c r="H2" s="32">
        <v>0.26636325232446501</v>
      </c>
    </row>
    <row r="3" spans="1:8" ht="14.25" x14ac:dyDescent="0.2">
      <c r="A3" s="32">
        <v>2</v>
      </c>
      <c r="B3" s="33">
        <v>13</v>
      </c>
      <c r="C3" s="32">
        <v>26352.15</v>
      </c>
      <c r="D3" s="32">
        <v>259646.298732411</v>
      </c>
      <c r="E3" s="32">
        <v>233426.167751592</v>
      </c>
      <c r="F3" s="32">
        <v>26220.130980818401</v>
      </c>
      <c r="G3" s="32">
        <v>233426.167751592</v>
      </c>
      <c r="H3" s="32">
        <v>0.100984035238803</v>
      </c>
    </row>
    <row r="4" spans="1:8" ht="14.25" x14ac:dyDescent="0.2">
      <c r="A4" s="32">
        <v>3</v>
      </c>
      <c r="B4" s="33">
        <v>14</v>
      </c>
      <c r="C4" s="32">
        <v>113993</v>
      </c>
      <c r="D4" s="32">
        <v>125672.38569059801</v>
      </c>
      <c r="E4" s="32">
        <v>90590.184443589693</v>
      </c>
      <c r="F4" s="32">
        <v>35082.201247008503</v>
      </c>
      <c r="G4" s="32">
        <v>90590.184443589693</v>
      </c>
      <c r="H4" s="32">
        <v>0.27915600594533102</v>
      </c>
    </row>
    <row r="5" spans="1:8" ht="14.25" x14ac:dyDescent="0.2">
      <c r="A5" s="32">
        <v>4</v>
      </c>
      <c r="B5" s="33">
        <v>15</v>
      </c>
      <c r="C5" s="32">
        <v>3155</v>
      </c>
      <c r="D5" s="32">
        <v>38937.345693162402</v>
      </c>
      <c r="E5" s="32">
        <v>29886.050654700899</v>
      </c>
      <c r="F5" s="32">
        <v>9051.2950384615397</v>
      </c>
      <c r="G5" s="32">
        <v>29886.050654700899</v>
      </c>
      <c r="H5" s="32">
        <v>0.232457936650032</v>
      </c>
    </row>
    <row r="6" spans="1:8" ht="14.25" x14ac:dyDescent="0.2">
      <c r="A6" s="32">
        <v>5</v>
      </c>
      <c r="B6" s="33">
        <v>16</v>
      </c>
      <c r="C6" s="32">
        <v>1943</v>
      </c>
      <c r="D6" s="32">
        <v>107948.029876068</v>
      </c>
      <c r="E6" s="32">
        <v>89041.816491453006</v>
      </c>
      <c r="F6" s="32">
        <v>18906.213384615399</v>
      </c>
      <c r="G6" s="32">
        <v>89041.816491453006</v>
      </c>
      <c r="H6" s="32">
        <v>0.17514181042786001</v>
      </c>
    </row>
    <row r="7" spans="1:8" ht="14.25" x14ac:dyDescent="0.2">
      <c r="A7" s="32">
        <v>6</v>
      </c>
      <c r="B7" s="33">
        <v>17</v>
      </c>
      <c r="C7" s="32">
        <v>17552</v>
      </c>
      <c r="D7" s="32">
        <v>241164.127908547</v>
      </c>
      <c r="E7" s="32">
        <v>176144.15865128199</v>
      </c>
      <c r="F7" s="32">
        <v>65019.969257265002</v>
      </c>
      <c r="G7" s="32">
        <v>176144.15865128199</v>
      </c>
      <c r="H7" s="32">
        <v>0.26960879224094803</v>
      </c>
    </row>
    <row r="8" spans="1:8" ht="14.25" x14ac:dyDescent="0.2">
      <c r="A8" s="32">
        <v>7</v>
      </c>
      <c r="B8" s="33">
        <v>18</v>
      </c>
      <c r="C8" s="32">
        <v>53366</v>
      </c>
      <c r="D8" s="32">
        <v>142229.55674786301</v>
      </c>
      <c r="E8" s="32">
        <v>127327.85390598299</v>
      </c>
      <c r="F8" s="32">
        <v>14901.7028418803</v>
      </c>
      <c r="G8" s="32">
        <v>127327.85390598299</v>
      </c>
      <c r="H8" s="32">
        <v>0.10477219491232199</v>
      </c>
    </row>
    <row r="9" spans="1:8" ht="14.25" x14ac:dyDescent="0.2">
      <c r="A9" s="32">
        <v>8</v>
      </c>
      <c r="B9" s="33">
        <v>19</v>
      </c>
      <c r="C9" s="32">
        <v>23406</v>
      </c>
      <c r="D9" s="32">
        <v>101213.082699145</v>
      </c>
      <c r="E9" s="32">
        <v>97236.934511111103</v>
      </c>
      <c r="F9" s="32">
        <v>3976.1481880341898</v>
      </c>
      <c r="G9" s="32">
        <v>97236.934511111103</v>
      </c>
      <c r="H9" s="32">
        <v>3.9284923272747699E-2</v>
      </c>
    </row>
    <row r="10" spans="1:8" ht="14.25" x14ac:dyDescent="0.2">
      <c r="A10" s="32">
        <v>9</v>
      </c>
      <c r="B10" s="33">
        <v>21</v>
      </c>
      <c r="C10" s="32">
        <v>191497</v>
      </c>
      <c r="D10" s="32">
        <v>773344.22640000004</v>
      </c>
      <c r="E10" s="32">
        <v>742975.50540000002</v>
      </c>
      <c r="F10" s="32">
        <v>30368.721000000001</v>
      </c>
      <c r="G10" s="32">
        <v>742975.50540000002</v>
      </c>
      <c r="H10" s="32">
        <v>3.9269344702254599E-2</v>
      </c>
    </row>
    <row r="11" spans="1:8" ht="14.25" x14ac:dyDescent="0.2">
      <c r="A11" s="32">
        <v>10</v>
      </c>
      <c r="B11" s="33">
        <v>22</v>
      </c>
      <c r="C11" s="32">
        <v>37917.014999999999</v>
      </c>
      <c r="D11" s="32">
        <v>598070.52001282095</v>
      </c>
      <c r="E11" s="32">
        <v>553951.78677008499</v>
      </c>
      <c r="F11" s="32">
        <v>44118.733242734997</v>
      </c>
      <c r="G11" s="32">
        <v>553951.78677008499</v>
      </c>
      <c r="H11" s="32">
        <v>7.3768446640354896E-2</v>
      </c>
    </row>
    <row r="12" spans="1:8" ht="14.25" x14ac:dyDescent="0.2">
      <c r="A12" s="32">
        <v>11</v>
      </c>
      <c r="B12" s="33">
        <v>23</v>
      </c>
      <c r="C12" s="32">
        <v>219407.375</v>
      </c>
      <c r="D12" s="32">
        <v>1638533.76677009</v>
      </c>
      <c r="E12" s="32">
        <v>1383493.80745897</v>
      </c>
      <c r="F12" s="32">
        <v>255039.95931111099</v>
      </c>
      <c r="G12" s="32">
        <v>1383493.80745897</v>
      </c>
      <c r="H12" s="32">
        <v>0.155651329550475</v>
      </c>
    </row>
    <row r="13" spans="1:8" ht="14.25" x14ac:dyDescent="0.2">
      <c r="A13" s="32">
        <v>12</v>
      </c>
      <c r="B13" s="33">
        <v>24</v>
      </c>
      <c r="C13" s="32">
        <v>14153.168</v>
      </c>
      <c r="D13" s="32">
        <v>421279.415345299</v>
      </c>
      <c r="E13" s="32">
        <v>379628.002892308</v>
      </c>
      <c r="F13" s="32">
        <v>41651.412452991499</v>
      </c>
      <c r="G13" s="32">
        <v>379628.002892308</v>
      </c>
      <c r="H13" s="32">
        <v>9.8868852680238706E-2</v>
      </c>
    </row>
    <row r="14" spans="1:8" ht="14.25" x14ac:dyDescent="0.2">
      <c r="A14" s="32">
        <v>13</v>
      </c>
      <c r="B14" s="33">
        <v>25</v>
      </c>
      <c r="C14" s="32">
        <v>71350</v>
      </c>
      <c r="D14" s="32">
        <v>732837.40170000005</v>
      </c>
      <c r="E14" s="32">
        <v>669520.97259999998</v>
      </c>
      <c r="F14" s="32">
        <v>63316.429100000001</v>
      </c>
      <c r="G14" s="32">
        <v>669520.97259999998</v>
      </c>
      <c r="H14" s="32">
        <v>8.6399014233064106E-2</v>
      </c>
    </row>
    <row r="15" spans="1:8" ht="14.25" x14ac:dyDescent="0.2">
      <c r="A15" s="32">
        <v>14</v>
      </c>
      <c r="B15" s="33">
        <v>26</v>
      </c>
      <c r="C15" s="32">
        <v>67079</v>
      </c>
      <c r="D15" s="32">
        <v>351161.21673418803</v>
      </c>
      <c r="E15" s="32">
        <v>320073.15172564099</v>
      </c>
      <c r="F15" s="32">
        <v>31088.065008547001</v>
      </c>
      <c r="G15" s="32">
        <v>320073.15172564099</v>
      </c>
      <c r="H15" s="32">
        <v>8.8529323647033503E-2</v>
      </c>
    </row>
    <row r="16" spans="1:8" ht="14.25" x14ac:dyDescent="0.2">
      <c r="A16" s="32">
        <v>15</v>
      </c>
      <c r="B16" s="33">
        <v>27</v>
      </c>
      <c r="C16" s="32">
        <v>153760.35200000001</v>
      </c>
      <c r="D16" s="32">
        <v>1008004.10163333</v>
      </c>
      <c r="E16" s="32">
        <v>889653.52659999998</v>
      </c>
      <c r="F16" s="32">
        <v>118350.57503333301</v>
      </c>
      <c r="G16" s="32">
        <v>889653.52659999998</v>
      </c>
      <c r="H16" s="32">
        <v>0.117410807001244</v>
      </c>
    </row>
    <row r="17" spans="1:8" ht="14.25" x14ac:dyDescent="0.2">
      <c r="A17" s="32">
        <v>16</v>
      </c>
      <c r="B17" s="33">
        <v>29</v>
      </c>
      <c r="C17" s="32">
        <v>175774</v>
      </c>
      <c r="D17" s="32">
        <v>2193808.4512273502</v>
      </c>
      <c r="E17" s="32">
        <v>2056391.4590897399</v>
      </c>
      <c r="F17" s="32">
        <v>137416.99213760701</v>
      </c>
      <c r="G17" s="32">
        <v>2056391.4590897399</v>
      </c>
      <c r="H17" s="32">
        <v>6.2638555367369203E-2</v>
      </c>
    </row>
    <row r="18" spans="1:8" ht="14.25" x14ac:dyDescent="0.2">
      <c r="A18" s="32">
        <v>17</v>
      </c>
      <c r="B18" s="33">
        <v>31</v>
      </c>
      <c r="C18" s="32">
        <v>33047.332999999999</v>
      </c>
      <c r="D18" s="32">
        <v>257200.49972982399</v>
      </c>
      <c r="E18" s="32">
        <v>210918.05464401</v>
      </c>
      <c r="F18" s="32">
        <v>46282.445085814201</v>
      </c>
      <c r="G18" s="32">
        <v>210918.05464401</v>
      </c>
      <c r="H18" s="32">
        <v>0.17994694852627299</v>
      </c>
    </row>
    <row r="19" spans="1:8" ht="14.25" x14ac:dyDescent="0.2">
      <c r="A19" s="32">
        <v>18</v>
      </c>
      <c r="B19" s="33">
        <v>32</v>
      </c>
      <c r="C19" s="32">
        <v>13029.179</v>
      </c>
      <c r="D19" s="32">
        <v>219557.88514753801</v>
      </c>
      <c r="E19" s="32">
        <v>197728.08607776099</v>
      </c>
      <c r="F19" s="32">
        <v>21829.799069776702</v>
      </c>
      <c r="G19" s="32">
        <v>197728.08607776099</v>
      </c>
      <c r="H19" s="32">
        <v>9.9426167523464698E-2</v>
      </c>
    </row>
    <row r="20" spans="1:8" ht="14.25" x14ac:dyDescent="0.2">
      <c r="A20" s="32">
        <v>19</v>
      </c>
      <c r="B20" s="33">
        <v>33</v>
      </c>
      <c r="C20" s="32">
        <v>30678.508999999998</v>
      </c>
      <c r="D20" s="32">
        <v>381637.05282904499</v>
      </c>
      <c r="E20" s="32">
        <v>299388.60986934701</v>
      </c>
      <c r="F20" s="32">
        <v>82248.442959698004</v>
      </c>
      <c r="G20" s="32">
        <v>299388.60986934701</v>
      </c>
      <c r="H20" s="32">
        <v>0.21551482580110301</v>
      </c>
    </row>
    <row r="21" spans="1:8" ht="14.25" x14ac:dyDescent="0.2">
      <c r="A21" s="32">
        <v>20</v>
      </c>
      <c r="B21" s="33">
        <v>34</v>
      </c>
      <c r="C21" s="32">
        <v>59823.330999999998</v>
      </c>
      <c r="D21" s="32">
        <v>301595.84125455702</v>
      </c>
      <c r="E21" s="32">
        <v>177747.509096739</v>
      </c>
      <c r="F21" s="32">
        <v>123848.332157818</v>
      </c>
      <c r="G21" s="32">
        <v>177747.509096739</v>
      </c>
      <c r="H21" s="32">
        <v>0.41064336843187899</v>
      </c>
    </row>
    <row r="22" spans="1:8" ht="14.25" x14ac:dyDescent="0.2">
      <c r="A22" s="32">
        <v>21</v>
      </c>
      <c r="B22" s="33">
        <v>35</v>
      </c>
      <c r="C22" s="32">
        <v>36339.046000000002</v>
      </c>
      <c r="D22" s="32">
        <v>866911.764012389</v>
      </c>
      <c r="E22" s="32">
        <v>831337.67846371699</v>
      </c>
      <c r="F22" s="32">
        <v>35574.0855486726</v>
      </c>
      <c r="G22" s="32">
        <v>831337.67846371699</v>
      </c>
      <c r="H22" s="32">
        <v>4.10354167810833E-2</v>
      </c>
    </row>
    <row r="23" spans="1:8" ht="14.25" x14ac:dyDescent="0.2">
      <c r="A23" s="32">
        <v>22</v>
      </c>
      <c r="B23" s="33">
        <v>36</v>
      </c>
      <c r="C23" s="32">
        <v>149828.73699999999</v>
      </c>
      <c r="D23" s="32">
        <v>668781.23419645999</v>
      </c>
      <c r="E23" s="32">
        <v>572553.26373872499</v>
      </c>
      <c r="F23" s="32">
        <v>96227.970457735195</v>
      </c>
      <c r="G23" s="32">
        <v>572553.26373872499</v>
      </c>
      <c r="H23" s="32">
        <v>0.14388557204861299</v>
      </c>
    </row>
    <row r="24" spans="1:8" ht="14.25" x14ac:dyDescent="0.2">
      <c r="A24" s="32">
        <v>23</v>
      </c>
      <c r="B24" s="33">
        <v>37</v>
      </c>
      <c r="C24" s="32">
        <v>125907.48299999999</v>
      </c>
      <c r="D24" s="32">
        <v>984102.51938141603</v>
      </c>
      <c r="E24" s="32">
        <v>871826.78627501498</v>
      </c>
      <c r="F24" s="32">
        <v>112275.73310640101</v>
      </c>
      <c r="G24" s="32">
        <v>871826.78627501498</v>
      </c>
      <c r="H24" s="32">
        <v>0.114089468216152</v>
      </c>
    </row>
    <row r="25" spans="1:8" ht="14.25" x14ac:dyDescent="0.2">
      <c r="A25" s="32">
        <v>24</v>
      </c>
      <c r="B25" s="33">
        <v>38</v>
      </c>
      <c r="C25" s="32">
        <v>133479.337</v>
      </c>
      <c r="D25" s="32">
        <v>648827.08470796503</v>
      </c>
      <c r="E25" s="32">
        <v>627628.36963716801</v>
      </c>
      <c r="F25" s="32">
        <v>21198.715070796501</v>
      </c>
      <c r="G25" s="32">
        <v>627628.36963716801</v>
      </c>
      <c r="H25" s="32">
        <v>3.2672364595164698E-2</v>
      </c>
    </row>
    <row r="26" spans="1:8" ht="14.25" x14ac:dyDescent="0.2">
      <c r="A26" s="32">
        <v>25</v>
      </c>
      <c r="B26" s="33">
        <v>39</v>
      </c>
      <c r="C26" s="32">
        <v>73783.346000000005</v>
      </c>
      <c r="D26" s="32">
        <v>120860.46646259</v>
      </c>
      <c r="E26" s="32">
        <v>86826.401763334798</v>
      </c>
      <c r="F26" s="32">
        <v>34034.064699255097</v>
      </c>
      <c r="G26" s="32">
        <v>86826.401763334798</v>
      </c>
      <c r="H26" s="32">
        <v>0.28159799225820198</v>
      </c>
    </row>
    <row r="27" spans="1:8" ht="14.25" x14ac:dyDescent="0.2">
      <c r="A27" s="32">
        <v>26</v>
      </c>
      <c r="B27" s="33">
        <v>42</v>
      </c>
      <c r="C27" s="32">
        <v>7399.9440000000004</v>
      </c>
      <c r="D27" s="32">
        <v>130901.2383</v>
      </c>
      <c r="E27" s="32">
        <v>109834.0753</v>
      </c>
      <c r="F27" s="32">
        <v>21067.163</v>
      </c>
      <c r="G27" s="32">
        <v>109834.0753</v>
      </c>
      <c r="H27" s="32">
        <v>0.16093937134283001</v>
      </c>
    </row>
    <row r="28" spans="1:8" ht="14.25" x14ac:dyDescent="0.2">
      <c r="A28" s="32">
        <v>27</v>
      </c>
      <c r="B28" s="33">
        <v>75</v>
      </c>
      <c r="C28" s="32">
        <v>325</v>
      </c>
      <c r="D28" s="32">
        <v>218158.974358974</v>
      </c>
      <c r="E28" s="32">
        <v>206670.26068376101</v>
      </c>
      <c r="F28" s="32">
        <v>11488.713675213699</v>
      </c>
      <c r="G28" s="32">
        <v>206670.26068376101</v>
      </c>
      <c r="H28" s="32">
        <v>5.2662118113506198E-2</v>
      </c>
    </row>
    <row r="29" spans="1:8" ht="14.25" x14ac:dyDescent="0.2">
      <c r="A29" s="32">
        <v>28</v>
      </c>
      <c r="B29" s="33">
        <v>76</v>
      </c>
      <c r="C29" s="32">
        <v>3478</v>
      </c>
      <c r="D29" s="32">
        <v>323565.30436752102</v>
      </c>
      <c r="E29" s="32">
        <v>311201.54370512802</v>
      </c>
      <c r="F29" s="32">
        <v>12363.760662393201</v>
      </c>
      <c r="G29" s="32">
        <v>311201.54370512802</v>
      </c>
      <c r="H29" s="32">
        <v>3.8211021069025998E-2</v>
      </c>
    </row>
    <row r="30" spans="1:8" ht="14.25" x14ac:dyDescent="0.2">
      <c r="A30" s="32">
        <v>29</v>
      </c>
      <c r="B30" s="33">
        <v>99</v>
      </c>
      <c r="C30" s="32">
        <v>22</v>
      </c>
      <c r="D30" s="32">
        <v>20957.712881022599</v>
      </c>
      <c r="E30" s="32">
        <v>17777.6059299599</v>
      </c>
      <c r="F30" s="32">
        <v>3180.1069510626999</v>
      </c>
      <c r="G30" s="32">
        <v>17777.6059299599</v>
      </c>
      <c r="H30" s="32">
        <v>0.15173921740011601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2014-08-19T00:30:45Z</dcterms:modified>
</cp:coreProperties>
</file>