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<sst xmlns="http://schemas.openxmlformats.org/spreadsheetml/2006/main" count="116" uniqueCount="73">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</sst>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7" sqref="L7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20726799.849199999</v>
      </c>
      <c r="F3" s="25">
        <f>RA!I7</f>
        <v>1976996.6184</v>
      </c>
      <c r="G3" s="16">
        <f>E3-F3</f>
        <v>18749803.230799999</v>
      </c>
      <c r="H3" s="27">
        <f>RA!J7</f>
        <v>9.5383591909211596</v>
      </c>
      <c r="I3" s="20">
        <f>SUM(I4:I40)</f>
        <v>20726805.739034377</v>
      </c>
      <c r="J3" s="21">
        <f>SUM(J4:J40)</f>
        <v>18749803.15207538</v>
      </c>
      <c r="K3" s="22">
        <f>E3-I3</f>
        <v>-5.8898343779146671</v>
      </c>
      <c r="L3" s="22">
        <f>G3-J3</f>
        <v>7.8724619001150131E-2</v>
      </c>
    </row>
    <row r="4" spans="1:13" x14ac:dyDescent="0.15">
      <c r="A4" s="41">
        <f>RA!A8</f>
        <v>41875</v>
      </c>
      <c r="B4" s="12">
        <v>12</v>
      </c>
      <c r="C4" s="38" t="s">
        <v>6</v>
      </c>
      <c r="D4" s="38"/>
      <c r="E4" s="15">
        <f>VLOOKUP(C4,RA!B8:D39,3,0)</f>
        <v>869774.32519999996</v>
      </c>
      <c r="F4" s="25">
        <f>VLOOKUP(C4,RA!B8:I43,8,0)</f>
        <v>148462.6851</v>
      </c>
      <c r="G4" s="16">
        <f t="shared" ref="G4:G40" si="0">E4-F4</f>
        <v>721311.64009999996</v>
      </c>
      <c r="H4" s="27">
        <f>RA!J8</f>
        <v>17.069104111099399</v>
      </c>
      <c r="I4" s="20">
        <f>VLOOKUP(B4,RMS!B:D,3,FALSE)</f>
        <v>869775.11751709401</v>
      </c>
      <c r="J4" s="21">
        <f>VLOOKUP(B4,RMS!B:E,4,FALSE)</f>
        <v>721311.65121025604</v>
      </c>
      <c r="K4" s="22">
        <f t="shared" ref="K4:K40" si="1">E4-I4</f>
        <v>-0.79231709404848516</v>
      </c>
      <c r="L4" s="22">
        <f t="shared" ref="L4:L40" si="2">G4-J4</f>
        <v>-1.1110256076790392E-2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204360.8119</v>
      </c>
      <c r="F5" s="25">
        <f>VLOOKUP(C5,RA!B9:I44,8,0)</f>
        <v>32928.061000000002</v>
      </c>
      <c r="G5" s="16">
        <f t="shared" si="0"/>
        <v>171432.75089999998</v>
      </c>
      <c r="H5" s="27">
        <f>RA!J9</f>
        <v>16.1127080548656</v>
      </c>
      <c r="I5" s="20">
        <f>VLOOKUP(B5,RMS!B:D,3,FALSE)</f>
        <v>204360.95602934001</v>
      </c>
      <c r="J5" s="21">
        <f>VLOOKUP(B5,RMS!B:E,4,FALSE)</f>
        <v>171432.748236215</v>
      </c>
      <c r="K5" s="22">
        <f t="shared" si="1"/>
        <v>-0.14412934001302347</v>
      </c>
      <c r="L5" s="22">
        <f t="shared" si="2"/>
        <v>2.6637849805410951E-3</v>
      </c>
      <c r="M5" s="36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200593.4173</v>
      </c>
      <c r="F6" s="25">
        <f>VLOOKUP(C6,RA!B10:I45,8,0)</f>
        <v>42246.176399999997</v>
      </c>
      <c r="G6" s="16">
        <f t="shared" si="0"/>
        <v>158347.2409</v>
      </c>
      <c r="H6" s="27">
        <f>RA!J10</f>
        <v>21.060599579306299</v>
      </c>
      <c r="I6" s="20">
        <f>VLOOKUP(B6,RMS!B:D,3,FALSE)</f>
        <v>200595.92202735</v>
      </c>
      <c r="J6" s="21">
        <f>VLOOKUP(B6,RMS!B:E,4,FALSE)</f>
        <v>158347.24092478599</v>
      </c>
      <c r="K6" s="22">
        <f t="shared" si="1"/>
        <v>-2.504727349994937</v>
      </c>
      <c r="L6" s="22">
        <f t="shared" si="2"/>
        <v>-2.4785986170172691E-5</v>
      </c>
      <c r="M6" s="36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58248.150800000003</v>
      </c>
      <c r="F7" s="25">
        <f>VLOOKUP(C7,RA!B11:I46,8,0)</f>
        <v>11902.955</v>
      </c>
      <c r="G7" s="16">
        <f t="shared" si="0"/>
        <v>46345.195800000001</v>
      </c>
      <c r="H7" s="27">
        <f>RA!J11</f>
        <v>20.434906235684299</v>
      </c>
      <c r="I7" s="20">
        <f>VLOOKUP(B7,RMS!B:D,3,FALSE)</f>
        <v>58248.190041025598</v>
      </c>
      <c r="J7" s="21">
        <f>VLOOKUP(B7,RMS!B:E,4,FALSE)</f>
        <v>46345.195850427401</v>
      </c>
      <c r="K7" s="22">
        <f t="shared" si="1"/>
        <v>-3.9241025595401879E-2</v>
      </c>
      <c r="L7" s="22">
        <f t="shared" si="2"/>
        <v>-5.0427399401087314E-5</v>
      </c>
      <c r="M7" s="36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310098.2034</v>
      </c>
      <c r="F8" s="25">
        <f>VLOOKUP(C8,RA!B12:I47,8,0)</f>
        <v>-2545.4503</v>
      </c>
      <c r="G8" s="16">
        <f t="shared" si="0"/>
        <v>312643.65370000002</v>
      </c>
      <c r="H8" s="27">
        <f>RA!J12</f>
        <v>-0.82085296596078305</v>
      </c>
      <c r="I8" s="20">
        <f>VLOOKUP(B8,RMS!B:D,3,FALSE)</f>
        <v>310098.20936068398</v>
      </c>
      <c r="J8" s="21">
        <f>VLOOKUP(B8,RMS!B:E,4,FALSE)</f>
        <v>312643.655082051</v>
      </c>
      <c r="K8" s="22">
        <f t="shared" si="1"/>
        <v>-5.9606839786283672E-3</v>
      </c>
      <c r="L8" s="22">
        <f t="shared" si="2"/>
        <v>-1.3820509775541723E-3</v>
      </c>
      <c r="M8" s="36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360589.55089999997</v>
      </c>
      <c r="F9" s="25">
        <f>VLOOKUP(C9,RA!B13:I48,8,0)</f>
        <v>73649.744900000005</v>
      </c>
      <c r="G9" s="16">
        <f t="shared" si="0"/>
        <v>286939.80599999998</v>
      </c>
      <c r="H9" s="27">
        <f>RA!J13</f>
        <v>20.424813951534802</v>
      </c>
      <c r="I9" s="20">
        <f>VLOOKUP(B9,RMS!B:D,3,FALSE)</f>
        <v>360589.843888034</v>
      </c>
      <c r="J9" s="21">
        <f>VLOOKUP(B9,RMS!B:E,4,FALSE)</f>
        <v>286939.80522393202</v>
      </c>
      <c r="K9" s="22">
        <f t="shared" si="1"/>
        <v>-0.29298803402343765</v>
      </c>
      <c r="L9" s="22">
        <f t="shared" si="2"/>
        <v>7.7606795821338892E-4</v>
      </c>
      <c r="M9" s="36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169440.66560000001</v>
      </c>
      <c r="F10" s="25">
        <f>VLOOKUP(C10,RA!B14:I49,8,0)</f>
        <v>-15424.7281</v>
      </c>
      <c r="G10" s="16">
        <f t="shared" si="0"/>
        <v>184865.39370000002</v>
      </c>
      <c r="H10" s="27">
        <f>RA!J14</f>
        <v>-9.1033212395501799</v>
      </c>
      <c r="I10" s="20">
        <f>VLOOKUP(B10,RMS!B:D,3,FALSE)</f>
        <v>169440.66911367499</v>
      </c>
      <c r="J10" s="21">
        <f>VLOOKUP(B10,RMS!B:E,4,FALSE)</f>
        <v>184865.38796068399</v>
      </c>
      <c r="K10" s="22">
        <f t="shared" si="1"/>
        <v>-3.5136749793309718E-3</v>
      </c>
      <c r="L10" s="22">
        <f t="shared" si="2"/>
        <v>5.7393160241190344E-3</v>
      </c>
      <c r="M10" s="36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129732.1985</v>
      </c>
      <c r="F11" s="25">
        <f>VLOOKUP(C11,RA!B15:I50,8,0)</f>
        <v>8062.4459999999999</v>
      </c>
      <c r="G11" s="16">
        <f t="shared" si="0"/>
        <v>121669.7525</v>
      </c>
      <c r="H11" s="27">
        <f>RA!J15</f>
        <v>6.2146838589188</v>
      </c>
      <c r="I11" s="20">
        <f>VLOOKUP(B11,RMS!B:D,3,FALSE)</f>
        <v>129732.240654701</v>
      </c>
      <c r="J11" s="21">
        <f>VLOOKUP(B11,RMS!B:E,4,FALSE)</f>
        <v>121669.752949573</v>
      </c>
      <c r="K11" s="22">
        <f t="shared" si="1"/>
        <v>-4.215470100461971E-2</v>
      </c>
      <c r="L11" s="22">
        <f t="shared" si="2"/>
        <v>-4.4957299542147666E-4</v>
      </c>
      <c r="M11" s="36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1078099.0985999999</v>
      </c>
      <c r="F12" s="25">
        <f>VLOOKUP(C12,RA!B16:I51,8,0)</f>
        <v>53382.626499999998</v>
      </c>
      <c r="G12" s="16">
        <f t="shared" si="0"/>
        <v>1024716.4720999999</v>
      </c>
      <c r="H12" s="27">
        <f>RA!J16</f>
        <v>4.9515509816603798</v>
      </c>
      <c r="I12" s="20">
        <f>VLOOKUP(B12,RMS!B:D,3,FALSE)</f>
        <v>1078098.8023000001</v>
      </c>
      <c r="J12" s="21">
        <f>VLOOKUP(B12,RMS!B:E,4,FALSE)</f>
        <v>1024716.4721</v>
      </c>
      <c r="K12" s="22">
        <f t="shared" si="1"/>
        <v>0.2962999998126179</v>
      </c>
      <c r="L12" s="22">
        <f t="shared" si="2"/>
        <v>0</v>
      </c>
      <c r="M12" s="36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881024.66110000003</v>
      </c>
      <c r="F13" s="25">
        <f>VLOOKUP(C13,RA!B17:I52,8,0)</f>
        <v>51531.008900000001</v>
      </c>
      <c r="G13" s="16">
        <f t="shared" si="0"/>
        <v>829493.65220000001</v>
      </c>
      <c r="H13" s="27">
        <f>RA!J17</f>
        <v>5.8489859790827099</v>
      </c>
      <c r="I13" s="20">
        <f>VLOOKUP(B13,RMS!B:D,3,FALSE)</f>
        <v>881024.73297093995</v>
      </c>
      <c r="J13" s="21">
        <f>VLOOKUP(B13,RMS!B:E,4,FALSE)</f>
        <v>829493.65801282099</v>
      </c>
      <c r="K13" s="22">
        <f t="shared" si="1"/>
        <v>-7.1870939922519028E-2</v>
      </c>
      <c r="L13" s="22">
        <f t="shared" si="2"/>
        <v>-5.8128209784626961E-3</v>
      </c>
      <c r="M13" s="36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2000370.1847999999</v>
      </c>
      <c r="F14" s="25">
        <f>VLOOKUP(C14,RA!B18:I53,8,0)</f>
        <v>290080.88010000001</v>
      </c>
      <c r="G14" s="16">
        <f t="shared" si="0"/>
        <v>1710289.3047</v>
      </c>
      <c r="H14" s="27">
        <f>RA!J18</f>
        <v>14.501359913490299</v>
      </c>
      <c r="I14" s="20">
        <f>VLOOKUP(B14,RMS!B:D,3,FALSE)</f>
        <v>2000370.5615803399</v>
      </c>
      <c r="J14" s="21">
        <f>VLOOKUP(B14,RMS!B:E,4,FALSE)</f>
        <v>1710289.2973495701</v>
      </c>
      <c r="K14" s="22">
        <f t="shared" si="1"/>
        <v>-0.3767803399823606</v>
      </c>
      <c r="L14" s="22">
        <f t="shared" si="2"/>
        <v>7.350429892539978E-3</v>
      </c>
      <c r="M14" s="36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678327.39729999995</v>
      </c>
      <c r="F15" s="25">
        <f>VLOOKUP(C15,RA!B19:I54,8,0)</f>
        <v>23707.169699999999</v>
      </c>
      <c r="G15" s="16">
        <f t="shared" si="0"/>
        <v>654620.22759999998</v>
      </c>
      <c r="H15" s="27">
        <f>RA!J19</f>
        <v>3.49494503603474</v>
      </c>
      <c r="I15" s="20">
        <f>VLOOKUP(B15,RMS!B:D,3,FALSE)</f>
        <v>678327.40479658102</v>
      </c>
      <c r="J15" s="21">
        <f>VLOOKUP(B15,RMS!B:E,4,FALSE)</f>
        <v>654620.22713333298</v>
      </c>
      <c r="K15" s="22">
        <f t="shared" si="1"/>
        <v>-7.496581063605845E-3</v>
      </c>
      <c r="L15" s="22">
        <f t="shared" si="2"/>
        <v>4.6666699927300215E-4</v>
      </c>
      <c r="M15" s="36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1204007.2888</v>
      </c>
      <c r="F16" s="25">
        <f>VLOOKUP(C16,RA!B20:I55,8,0)</f>
        <v>90659.052800000005</v>
      </c>
      <c r="G16" s="16">
        <f t="shared" si="0"/>
        <v>1113348.236</v>
      </c>
      <c r="H16" s="27">
        <f>RA!J20</f>
        <v>7.5297760772160602</v>
      </c>
      <c r="I16" s="20">
        <f>VLOOKUP(B16,RMS!B:D,3,FALSE)</f>
        <v>1204007.2533</v>
      </c>
      <c r="J16" s="21">
        <f>VLOOKUP(B16,RMS!B:E,4,FALSE)</f>
        <v>1113348.236</v>
      </c>
      <c r="K16" s="22">
        <f t="shared" si="1"/>
        <v>3.5499999998137355E-2</v>
      </c>
      <c r="L16" s="22">
        <f t="shared" si="2"/>
        <v>0</v>
      </c>
      <c r="M16" s="36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462218.49770000001</v>
      </c>
      <c r="F17" s="25">
        <f>VLOOKUP(C17,RA!B21:I56,8,0)</f>
        <v>31286.385200000001</v>
      </c>
      <c r="G17" s="16">
        <f t="shared" si="0"/>
        <v>430932.11249999999</v>
      </c>
      <c r="H17" s="27">
        <f>RA!J21</f>
        <v>6.7687436473618199</v>
      </c>
      <c r="I17" s="20">
        <f>VLOOKUP(B17,RMS!B:D,3,FALSE)</f>
        <v>462218.28797618201</v>
      </c>
      <c r="J17" s="21">
        <f>VLOOKUP(B17,RMS!B:E,4,FALSE)</f>
        <v>430932.11235713598</v>
      </c>
      <c r="K17" s="22">
        <f t="shared" si="1"/>
        <v>0.2097238179994747</v>
      </c>
      <c r="L17" s="22">
        <f t="shared" si="2"/>
        <v>1.428640098311007E-4</v>
      </c>
      <c r="M17" s="36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1504876.9404</v>
      </c>
      <c r="F18" s="25">
        <f>VLOOKUP(C18,RA!B22:I57,8,0)</f>
        <v>157134.31899999999</v>
      </c>
      <c r="G18" s="16">
        <f t="shared" si="0"/>
        <v>1347742.6214000001</v>
      </c>
      <c r="H18" s="27">
        <f>RA!J22</f>
        <v>10.4416723242655</v>
      </c>
      <c r="I18" s="20">
        <f>VLOOKUP(B18,RMS!B:D,3,FALSE)</f>
        <v>1504877.6558999999</v>
      </c>
      <c r="J18" s="21">
        <f>VLOOKUP(B18,RMS!B:E,4,FALSE)</f>
        <v>1347742.6214000001</v>
      </c>
      <c r="K18" s="22">
        <f t="shared" si="1"/>
        <v>-0.71549999993294477</v>
      </c>
      <c r="L18" s="22">
        <f t="shared" si="2"/>
        <v>0</v>
      </c>
      <c r="M18" s="36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3489967.5528000002</v>
      </c>
      <c r="F19" s="25">
        <f>VLOOKUP(C19,RA!B23:I58,8,0)</f>
        <v>240530.3701</v>
      </c>
      <c r="G19" s="16">
        <f t="shared" si="0"/>
        <v>3249437.1827000002</v>
      </c>
      <c r="H19" s="27">
        <f>RA!J23</f>
        <v>6.8920517586767396</v>
      </c>
      <c r="I19" s="20">
        <f>VLOOKUP(B19,RMS!B:D,3,FALSE)</f>
        <v>3489969.1089820499</v>
      </c>
      <c r="J19" s="21">
        <f>VLOOKUP(B19,RMS!B:E,4,FALSE)</f>
        <v>3249437.2329871799</v>
      </c>
      <c r="K19" s="22">
        <f t="shared" si="1"/>
        <v>-1.5561820496805012</v>
      </c>
      <c r="L19" s="22">
        <f t="shared" si="2"/>
        <v>-5.028717964887619E-2</v>
      </c>
      <c r="M19" s="36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327145.9155</v>
      </c>
      <c r="F20" s="25">
        <f>VLOOKUP(C20,RA!B24:I59,8,0)</f>
        <v>61782.575299999997</v>
      </c>
      <c r="G20" s="16">
        <f t="shared" si="0"/>
        <v>265363.34019999998</v>
      </c>
      <c r="H20" s="27">
        <f>RA!J24</f>
        <v>18.885326813747099</v>
      </c>
      <c r="I20" s="20">
        <f>VLOOKUP(B20,RMS!B:D,3,FALSE)</f>
        <v>327145.91592527</v>
      </c>
      <c r="J20" s="21">
        <f>VLOOKUP(B20,RMS!B:E,4,FALSE)</f>
        <v>265363.32158785401</v>
      </c>
      <c r="K20" s="22">
        <f t="shared" si="1"/>
        <v>-4.2527000186964869E-4</v>
      </c>
      <c r="L20" s="22">
        <f t="shared" si="2"/>
        <v>1.861214597010985E-2</v>
      </c>
      <c r="M20" s="36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361923.6778</v>
      </c>
      <c r="F21" s="25">
        <f>VLOOKUP(C21,RA!B25:I60,8,0)</f>
        <v>27584.486000000001</v>
      </c>
      <c r="G21" s="16">
        <f t="shared" si="0"/>
        <v>334339.19180000003</v>
      </c>
      <c r="H21" s="27">
        <f>RA!J25</f>
        <v>7.6216306619328904</v>
      </c>
      <c r="I21" s="20">
        <f>VLOOKUP(B21,RMS!B:D,3,FALSE)</f>
        <v>361923.68419265602</v>
      </c>
      <c r="J21" s="21">
        <f>VLOOKUP(B21,RMS!B:E,4,FALSE)</f>
        <v>334339.18701398902</v>
      </c>
      <c r="K21" s="22">
        <f t="shared" si="1"/>
        <v>-6.3926560105755925E-3</v>
      </c>
      <c r="L21" s="22">
        <f t="shared" si="2"/>
        <v>4.7860110062174499E-3</v>
      </c>
      <c r="M21" s="36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591669.78189999994</v>
      </c>
      <c r="F22" s="25">
        <f>VLOOKUP(C22,RA!B26:I61,8,0)</f>
        <v>117880.9216</v>
      </c>
      <c r="G22" s="16">
        <f t="shared" si="0"/>
        <v>473788.86029999994</v>
      </c>
      <c r="H22" s="27">
        <f>RA!J26</f>
        <v>19.923431144557501</v>
      </c>
      <c r="I22" s="20">
        <f>VLOOKUP(B22,RMS!B:D,3,FALSE)</f>
        <v>591669.81707963103</v>
      </c>
      <c r="J22" s="21">
        <f>VLOOKUP(B22,RMS!B:E,4,FALSE)</f>
        <v>473788.88073132298</v>
      </c>
      <c r="K22" s="22">
        <f t="shared" si="1"/>
        <v>-3.5179631086066365E-2</v>
      </c>
      <c r="L22" s="22">
        <f t="shared" si="2"/>
        <v>-2.0431323035154492E-2</v>
      </c>
      <c r="M22" s="36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370689.07510000002</v>
      </c>
      <c r="F23" s="25">
        <f>VLOOKUP(C23,RA!B27:I62,8,0)</f>
        <v>121273.8319</v>
      </c>
      <c r="G23" s="16">
        <f t="shared" si="0"/>
        <v>249415.24320000003</v>
      </c>
      <c r="H23" s="27">
        <f>RA!J27</f>
        <v>32.715782591457298</v>
      </c>
      <c r="I23" s="20">
        <f>VLOOKUP(B23,RMS!B:D,3,FALSE)</f>
        <v>370689.03550102899</v>
      </c>
      <c r="J23" s="21">
        <f>VLOOKUP(B23,RMS!B:E,4,FALSE)</f>
        <v>249415.26538036301</v>
      </c>
      <c r="K23" s="22">
        <f t="shared" si="1"/>
        <v>3.9598971023224294E-2</v>
      </c>
      <c r="L23" s="22">
        <f t="shared" si="2"/>
        <v>-2.2180362982908264E-2</v>
      </c>
      <c r="M23" s="36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1228442.3455000001</v>
      </c>
      <c r="F24" s="25">
        <f>VLOOKUP(C24,RA!B28:I63,8,0)</f>
        <v>7546.3582999999999</v>
      </c>
      <c r="G24" s="16">
        <f t="shared" si="0"/>
        <v>1220895.9872000001</v>
      </c>
      <c r="H24" s="27">
        <f>RA!J28</f>
        <v>0.61430300963196505</v>
      </c>
      <c r="I24" s="20">
        <f>VLOOKUP(B24,RMS!B:D,3,FALSE)</f>
        <v>1228442.34556991</v>
      </c>
      <c r="J24" s="21">
        <f>VLOOKUP(B24,RMS!B:E,4,FALSE)</f>
        <v>1220895.96563097</v>
      </c>
      <c r="K24" s="22">
        <f t="shared" si="1"/>
        <v>-6.9909961894154549E-5</v>
      </c>
      <c r="L24" s="22">
        <f t="shared" si="2"/>
        <v>2.1569030126556754E-2</v>
      </c>
      <c r="M24" s="36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921160.36710000003</v>
      </c>
      <c r="F25" s="25">
        <f>VLOOKUP(C25,RA!B29:I64,8,0)</f>
        <v>118154.798</v>
      </c>
      <c r="G25" s="16">
        <f t="shared" si="0"/>
        <v>803005.56910000008</v>
      </c>
      <c r="H25" s="27">
        <f>RA!J29</f>
        <v>12.8267348683243</v>
      </c>
      <c r="I25" s="20">
        <f>VLOOKUP(B25,RMS!B:D,3,FALSE)</f>
        <v>921160.36718761094</v>
      </c>
      <c r="J25" s="21">
        <f>VLOOKUP(B25,RMS!B:E,4,FALSE)</f>
        <v>803005.59505487105</v>
      </c>
      <c r="K25" s="22">
        <f t="shared" si="1"/>
        <v>-8.7610911577939987E-5</v>
      </c>
      <c r="L25" s="22">
        <f t="shared" si="2"/>
        <v>-2.5954870972782373E-2</v>
      </c>
      <c r="M25" s="36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1201025.3872</v>
      </c>
      <c r="F26" s="25">
        <f>VLOOKUP(C26,RA!B30:I65,8,0)</f>
        <v>159166.12590000001</v>
      </c>
      <c r="G26" s="16">
        <f t="shared" si="0"/>
        <v>1041859.2613</v>
      </c>
      <c r="H26" s="27">
        <f>RA!J30</f>
        <v>13.252519688286601</v>
      </c>
      <c r="I26" s="20">
        <f>VLOOKUP(B26,RMS!B:D,3,FALSE)</f>
        <v>1201025.35421593</v>
      </c>
      <c r="J26" s="21">
        <f>VLOOKUP(B26,RMS!B:E,4,FALSE)</f>
        <v>1041859.24411058</v>
      </c>
      <c r="K26" s="22">
        <f t="shared" si="1"/>
        <v>3.2984070014208555E-2</v>
      </c>
      <c r="L26" s="22">
        <f t="shared" si="2"/>
        <v>1.7189420061185956E-2</v>
      </c>
      <c r="M26" s="36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989377.83689999999</v>
      </c>
      <c r="F27" s="25">
        <f>VLOOKUP(C27,RA!B31:I66,8,0)</f>
        <v>23390.289499999999</v>
      </c>
      <c r="G27" s="16">
        <f t="shared" si="0"/>
        <v>965987.54740000004</v>
      </c>
      <c r="H27" s="27">
        <f>RA!J31</f>
        <v>2.36414124388397</v>
      </c>
      <c r="I27" s="20">
        <f>VLOOKUP(B27,RMS!B:D,3,FALSE)</f>
        <v>989377.81085929205</v>
      </c>
      <c r="J27" s="21">
        <f>VLOOKUP(B27,RMS!B:E,4,FALSE)</f>
        <v>965987.42784336302</v>
      </c>
      <c r="K27" s="22">
        <f t="shared" si="1"/>
        <v>2.6040707947686315E-2</v>
      </c>
      <c r="L27" s="22">
        <f t="shared" si="2"/>
        <v>0.1195566370151937</v>
      </c>
      <c r="M27" s="36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144706.78320000001</v>
      </c>
      <c r="F28" s="25">
        <f>VLOOKUP(C28,RA!B32:I67,8,0)</f>
        <v>39481.815300000002</v>
      </c>
      <c r="G28" s="16">
        <f t="shared" si="0"/>
        <v>105224.9679</v>
      </c>
      <c r="H28" s="27">
        <f>RA!J32</f>
        <v>27.284011451924801</v>
      </c>
      <c r="I28" s="20">
        <f>VLOOKUP(B28,RMS!B:D,3,FALSE)</f>
        <v>144706.72605309001</v>
      </c>
      <c r="J28" s="21">
        <f>VLOOKUP(B28,RMS!B:E,4,FALSE)</f>
        <v>105224.948665355</v>
      </c>
      <c r="K28" s="22">
        <f t="shared" si="1"/>
        <v>5.7146909995935857E-2</v>
      </c>
      <c r="L28" s="22">
        <f t="shared" si="2"/>
        <v>1.9234645005781204E-2</v>
      </c>
      <c r="M28" s="36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6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6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192169.4123</v>
      </c>
      <c r="F31" s="25">
        <f>VLOOKUP(C31,RA!B35:I70,8,0)</f>
        <v>13834.852699999999</v>
      </c>
      <c r="G31" s="16">
        <f t="shared" si="0"/>
        <v>178334.55960000001</v>
      </c>
      <c r="H31" s="27">
        <f>RA!J35</f>
        <v>7.1993001042237204</v>
      </c>
      <c r="I31" s="20">
        <f>VLOOKUP(B31,RMS!B:D,3,FALSE)</f>
        <v>192169.41130000001</v>
      </c>
      <c r="J31" s="21">
        <f>VLOOKUP(B31,RMS!B:E,4,FALSE)</f>
        <v>178334.56080000001</v>
      </c>
      <c r="K31" s="22">
        <f t="shared" si="1"/>
        <v>9.9999998928979039E-4</v>
      </c>
      <c r="L31" s="22">
        <f t="shared" si="2"/>
        <v>-1.1999999987892807E-3</v>
      </c>
      <c r="M31" s="36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6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6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6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295297.86290000001</v>
      </c>
      <c r="F35" s="25">
        <f>VLOOKUP(C35,RA!B8:I74,8,0)</f>
        <v>17708.375899999999</v>
      </c>
      <c r="G35" s="16">
        <f t="shared" si="0"/>
        <v>277589.48700000002</v>
      </c>
      <c r="H35" s="27">
        <f>RA!J39</f>
        <v>5.9967843065619402</v>
      </c>
      <c r="I35" s="20">
        <f>VLOOKUP(B35,RMS!B:D,3,FALSE)</f>
        <v>295297.86328717897</v>
      </c>
      <c r="J35" s="21">
        <f>VLOOKUP(B35,RMS!B:E,4,FALSE)</f>
        <v>277589.484003419</v>
      </c>
      <c r="K35" s="22">
        <f t="shared" si="1"/>
        <v>-3.8717896677553654E-4</v>
      </c>
      <c r="L35" s="22">
        <f t="shared" si="2"/>
        <v>2.9965810244902968E-3</v>
      </c>
      <c r="M35" s="36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462271.55229999998</v>
      </c>
      <c r="F36" s="25">
        <f>VLOOKUP(C36,RA!B8:I75,8,0)</f>
        <v>27865.098399999999</v>
      </c>
      <c r="G36" s="16">
        <f t="shared" si="0"/>
        <v>434406.45389999996</v>
      </c>
      <c r="H36" s="27">
        <f>RA!J40</f>
        <v>6.0278635493270398</v>
      </c>
      <c r="I36" s="20">
        <f>VLOOKUP(B36,RMS!B:D,3,FALSE)</f>
        <v>462271.54529059801</v>
      </c>
      <c r="J36" s="21">
        <f>VLOOKUP(B36,RMS!B:E,4,FALSE)</f>
        <v>434406.457376923</v>
      </c>
      <c r="K36" s="22">
        <f t="shared" si="1"/>
        <v>7.0094019756652415E-3</v>
      </c>
      <c r="L36" s="22">
        <f t="shared" si="2"/>
        <v>-3.4769230405800045E-3</v>
      </c>
      <c r="M36" s="36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6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6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6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39190.9064</v>
      </c>
      <c r="F40" s="25">
        <f>VLOOKUP(C40,RA!B8:I78,8,0)</f>
        <v>3733.3872999999999</v>
      </c>
      <c r="G40" s="16">
        <f t="shared" si="0"/>
        <v>35457.519099999998</v>
      </c>
      <c r="H40" s="27">
        <f>RA!J43</f>
        <v>0</v>
      </c>
      <c r="I40" s="20">
        <f>VLOOKUP(B40,RMS!B:D,3,FALSE)</f>
        <v>39190.906134180499</v>
      </c>
      <c r="J40" s="21">
        <f>VLOOKUP(B40,RMS!B:E,4,FALSE)</f>
        <v>35457.519098404096</v>
      </c>
      <c r="K40" s="22">
        <f t="shared" si="1"/>
        <v>2.6581950078252703E-4</v>
      </c>
      <c r="L40" s="22">
        <f t="shared" si="2"/>
        <v>1.5959012671373785E-6</v>
      </c>
      <c r="M40" s="36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.75" style="35" customWidth="1"/>
    <col min="2" max="3" width="9" style="35"/>
    <col min="4" max="4" width="11.5" style="35" bestFit="1" customWidth="1"/>
    <col min="5" max="5" width="10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56" t="s">
        <v>47</v>
      </c>
      <c r="W1" s="46"/>
    </row>
    <row r="2" spans="1:23" ht="12.7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56"/>
      <c r="W2" s="46"/>
    </row>
    <row r="3" spans="1:23" ht="23.25" thickBot="1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57" t="s">
        <v>48</v>
      </c>
      <c r="W3" s="46"/>
    </row>
    <row r="4" spans="1:23" ht="15" thickTop="1" thickBo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55"/>
      <c r="W4" s="46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7" t="s">
        <v>4</v>
      </c>
      <c r="C6" s="48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9" t="s">
        <v>5</v>
      </c>
      <c r="B7" s="50"/>
      <c r="C7" s="51"/>
      <c r="D7" s="65">
        <v>20726799.849199999</v>
      </c>
      <c r="E7" s="65">
        <v>26874538</v>
      </c>
      <c r="F7" s="66">
        <v>77.124302003628799</v>
      </c>
      <c r="G7" s="65">
        <v>21660779.225000001</v>
      </c>
      <c r="H7" s="66">
        <v>-4.3118456916916497</v>
      </c>
      <c r="I7" s="65">
        <v>1976996.6184</v>
      </c>
      <c r="J7" s="66">
        <v>9.5383591909211596</v>
      </c>
      <c r="K7" s="65">
        <v>2092144.0708000001</v>
      </c>
      <c r="L7" s="66">
        <v>9.6586740904746993</v>
      </c>
      <c r="M7" s="66">
        <v>-5.5038012920386001E-2</v>
      </c>
      <c r="N7" s="65">
        <v>422488733.88190001</v>
      </c>
      <c r="O7" s="65">
        <v>4638007898.4579</v>
      </c>
      <c r="P7" s="65">
        <v>1183411</v>
      </c>
      <c r="Q7" s="65">
        <v>1099057</v>
      </c>
      <c r="R7" s="66">
        <v>7.67512512999782</v>
      </c>
      <c r="S7" s="65">
        <v>17.5144559660169</v>
      </c>
      <c r="T7" s="65">
        <v>17.906063774581298</v>
      </c>
      <c r="U7" s="67">
        <v>-2.2359119194124899</v>
      </c>
      <c r="V7" s="55"/>
      <c r="W7" s="55"/>
    </row>
    <row r="8" spans="1:23" ht="14.25" thickBot="1" x14ac:dyDescent="0.2">
      <c r="A8" s="52">
        <v>41875</v>
      </c>
      <c r="B8" s="42" t="s">
        <v>6</v>
      </c>
      <c r="C8" s="43"/>
      <c r="D8" s="68">
        <v>869774.32519999996</v>
      </c>
      <c r="E8" s="68">
        <v>972231</v>
      </c>
      <c r="F8" s="69">
        <v>89.461694309274293</v>
      </c>
      <c r="G8" s="68">
        <v>764559.08840000001</v>
      </c>
      <c r="H8" s="69">
        <v>13.761557268279301</v>
      </c>
      <c r="I8" s="68">
        <v>148462.6851</v>
      </c>
      <c r="J8" s="69">
        <v>17.069104111099399</v>
      </c>
      <c r="K8" s="68">
        <v>155627.9136</v>
      </c>
      <c r="L8" s="69">
        <v>20.355249968407801</v>
      </c>
      <c r="M8" s="69">
        <v>-4.6040766943751997E-2</v>
      </c>
      <c r="N8" s="68">
        <v>14851332.646400001</v>
      </c>
      <c r="O8" s="68">
        <v>175426450.19010001</v>
      </c>
      <c r="P8" s="68">
        <v>35140</v>
      </c>
      <c r="Q8" s="68">
        <v>29964</v>
      </c>
      <c r="R8" s="69">
        <v>17.274062207982901</v>
      </c>
      <c r="S8" s="68">
        <v>24.751688252703499</v>
      </c>
      <c r="T8" s="68">
        <v>24.588047807368799</v>
      </c>
      <c r="U8" s="70">
        <v>0.66112841945945</v>
      </c>
      <c r="V8" s="55"/>
      <c r="W8" s="55"/>
    </row>
    <row r="9" spans="1:23" ht="12" customHeight="1" thickBot="1" x14ac:dyDescent="0.2">
      <c r="A9" s="53"/>
      <c r="B9" s="42" t="s">
        <v>7</v>
      </c>
      <c r="C9" s="43"/>
      <c r="D9" s="68">
        <v>204360.8119</v>
      </c>
      <c r="E9" s="68">
        <v>285980</v>
      </c>
      <c r="F9" s="69">
        <v>71.459826526330502</v>
      </c>
      <c r="G9" s="68">
        <v>231165.39069999999</v>
      </c>
      <c r="H9" s="69">
        <v>-11.595411717486</v>
      </c>
      <c r="I9" s="68">
        <v>32928.061000000002</v>
      </c>
      <c r="J9" s="69">
        <v>16.1127080548656</v>
      </c>
      <c r="K9" s="68">
        <v>33703.623399999997</v>
      </c>
      <c r="L9" s="69">
        <v>14.5798743046876</v>
      </c>
      <c r="M9" s="69">
        <v>-2.3011246915368998E-2</v>
      </c>
      <c r="N9" s="68">
        <v>3215277.3777999999</v>
      </c>
      <c r="O9" s="68">
        <v>30350108.841699999</v>
      </c>
      <c r="P9" s="68">
        <v>11183</v>
      </c>
      <c r="Q9" s="68">
        <v>10017</v>
      </c>
      <c r="R9" s="69">
        <v>11.6402116402117</v>
      </c>
      <c r="S9" s="68">
        <v>18.274238746311401</v>
      </c>
      <c r="T9" s="68">
        <v>22.872380203653801</v>
      </c>
      <c r="U9" s="70">
        <v>-25.1618768977206</v>
      </c>
      <c r="V9" s="55"/>
      <c r="W9" s="55"/>
    </row>
    <row r="10" spans="1:23" ht="14.25" thickBot="1" x14ac:dyDescent="0.2">
      <c r="A10" s="53"/>
      <c r="B10" s="42" t="s">
        <v>8</v>
      </c>
      <c r="C10" s="43"/>
      <c r="D10" s="68">
        <v>200593.4173</v>
      </c>
      <c r="E10" s="68">
        <v>242698</v>
      </c>
      <c r="F10" s="69">
        <v>82.651450485788899</v>
      </c>
      <c r="G10" s="68">
        <v>201551.00520000001</v>
      </c>
      <c r="H10" s="69">
        <v>-0.47510946375575203</v>
      </c>
      <c r="I10" s="68">
        <v>42246.176399999997</v>
      </c>
      <c r="J10" s="69">
        <v>21.060599579306299</v>
      </c>
      <c r="K10" s="68">
        <v>45572.037600000003</v>
      </c>
      <c r="L10" s="69">
        <v>22.610672447293801</v>
      </c>
      <c r="M10" s="69">
        <v>-7.2980304922771994E-2</v>
      </c>
      <c r="N10" s="68">
        <v>3990017.7544999998</v>
      </c>
      <c r="O10" s="68">
        <v>45258178.746200003</v>
      </c>
      <c r="P10" s="68">
        <v>109273</v>
      </c>
      <c r="Q10" s="68">
        <v>100901</v>
      </c>
      <c r="R10" s="69">
        <v>8.2972418509231805</v>
      </c>
      <c r="S10" s="68">
        <v>1.8357088878313901</v>
      </c>
      <c r="T10" s="68">
        <v>1.8001128185052699</v>
      </c>
      <c r="U10" s="70">
        <v>1.93909119044349</v>
      </c>
      <c r="V10" s="55"/>
      <c r="W10" s="55"/>
    </row>
    <row r="11" spans="1:23" ht="14.25" thickBot="1" x14ac:dyDescent="0.2">
      <c r="A11" s="53"/>
      <c r="B11" s="42" t="s">
        <v>9</v>
      </c>
      <c r="C11" s="43"/>
      <c r="D11" s="68">
        <v>58248.150800000003</v>
      </c>
      <c r="E11" s="68">
        <v>71748</v>
      </c>
      <c r="F11" s="69">
        <v>81.184354685844895</v>
      </c>
      <c r="G11" s="68">
        <v>53658.5792</v>
      </c>
      <c r="H11" s="69">
        <v>8.5532857344087194</v>
      </c>
      <c r="I11" s="68">
        <v>11902.955</v>
      </c>
      <c r="J11" s="69">
        <v>20.434906235684299</v>
      </c>
      <c r="K11" s="68">
        <v>11501.008099999999</v>
      </c>
      <c r="L11" s="69">
        <v>21.4336798913975</v>
      </c>
      <c r="M11" s="69">
        <v>3.4948840702060002E-2</v>
      </c>
      <c r="N11" s="68">
        <v>1259184.2418</v>
      </c>
      <c r="O11" s="68">
        <v>18356290.927999999</v>
      </c>
      <c r="P11" s="68">
        <v>3230</v>
      </c>
      <c r="Q11" s="68">
        <v>2908</v>
      </c>
      <c r="R11" s="69">
        <v>11.072902338376901</v>
      </c>
      <c r="S11" s="68">
        <v>18.033483219814201</v>
      </c>
      <c r="T11" s="68">
        <v>18.8147966643741</v>
      </c>
      <c r="U11" s="70">
        <v>-4.3325708906941998</v>
      </c>
      <c r="V11" s="55"/>
      <c r="W11" s="55"/>
    </row>
    <row r="12" spans="1:23" ht="14.25" thickBot="1" x14ac:dyDescent="0.2">
      <c r="A12" s="53"/>
      <c r="B12" s="42" t="s">
        <v>10</v>
      </c>
      <c r="C12" s="43"/>
      <c r="D12" s="68">
        <v>310098.2034</v>
      </c>
      <c r="E12" s="68">
        <v>240869</v>
      </c>
      <c r="F12" s="69">
        <v>128.74143347628799</v>
      </c>
      <c r="G12" s="68">
        <v>199552.97659999999</v>
      </c>
      <c r="H12" s="69">
        <v>55.396430904453901</v>
      </c>
      <c r="I12" s="68">
        <v>-2545.4503</v>
      </c>
      <c r="J12" s="69">
        <v>-0.82085296596078305</v>
      </c>
      <c r="K12" s="68">
        <v>11790.992200000001</v>
      </c>
      <c r="L12" s="69">
        <v>5.9087027419464704</v>
      </c>
      <c r="M12" s="69">
        <v>-1.21588092476221</v>
      </c>
      <c r="N12" s="68">
        <v>4135556.1745000002</v>
      </c>
      <c r="O12" s="68">
        <v>54887494.0515</v>
      </c>
      <c r="P12" s="68">
        <v>3204</v>
      </c>
      <c r="Q12" s="68">
        <v>3140</v>
      </c>
      <c r="R12" s="69">
        <v>2.0382165605095501</v>
      </c>
      <c r="S12" s="68">
        <v>96.784707677902603</v>
      </c>
      <c r="T12" s="68">
        <v>104.543687420382</v>
      </c>
      <c r="U12" s="70">
        <v>-8.0167414136345592</v>
      </c>
      <c r="V12" s="55"/>
      <c r="W12" s="55"/>
    </row>
    <row r="13" spans="1:23" ht="14.25" thickBot="1" x14ac:dyDescent="0.2">
      <c r="A13" s="53"/>
      <c r="B13" s="42" t="s">
        <v>11</v>
      </c>
      <c r="C13" s="43"/>
      <c r="D13" s="68">
        <v>360589.55089999997</v>
      </c>
      <c r="E13" s="68">
        <v>460225</v>
      </c>
      <c r="F13" s="69">
        <v>78.3507090879461</v>
      </c>
      <c r="G13" s="68">
        <v>383651.56760000001</v>
      </c>
      <c r="H13" s="69">
        <v>-6.0111879235287704</v>
      </c>
      <c r="I13" s="68">
        <v>73649.744900000005</v>
      </c>
      <c r="J13" s="69">
        <v>20.424813951534802</v>
      </c>
      <c r="K13" s="68">
        <v>88942.482600000003</v>
      </c>
      <c r="L13" s="69">
        <v>23.1831406701647</v>
      </c>
      <c r="M13" s="69">
        <v>-0.171939631691819</v>
      </c>
      <c r="N13" s="68">
        <v>7003989.1557999998</v>
      </c>
      <c r="O13" s="68">
        <v>87661124.538100004</v>
      </c>
      <c r="P13" s="68">
        <v>15039</v>
      </c>
      <c r="Q13" s="68">
        <v>13597</v>
      </c>
      <c r="R13" s="69">
        <v>10.605280576597799</v>
      </c>
      <c r="S13" s="68">
        <v>23.9769632887825</v>
      </c>
      <c r="T13" s="68">
        <v>23.8291389571229</v>
      </c>
      <c r="U13" s="70">
        <v>0.61652649620046596</v>
      </c>
      <c r="V13" s="55"/>
      <c r="W13" s="55"/>
    </row>
    <row r="14" spans="1:23" ht="14.25" thickBot="1" x14ac:dyDescent="0.2">
      <c r="A14" s="53"/>
      <c r="B14" s="42" t="s">
        <v>12</v>
      </c>
      <c r="C14" s="43"/>
      <c r="D14" s="68">
        <v>169440.66560000001</v>
      </c>
      <c r="E14" s="68">
        <v>188601</v>
      </c>
      <c r="F14" s="69">
        <v>89.840809751804102</v>
      </c>
      <c r="G14" s="68">
        <v>176397.43580000001</v>
      </c>
      <c r="H14" s="69">
        <v>-3.9438046071642501</v>
      </c>
      <c r="I14" s="68">
        <v>-15424.7281</v>
      </c>
      <c r="J14" s="69">
        <v>-9.1033212395501799</v>
      </c>
      <c r="K14" s="68">
        <v>15003.196900000001</v>
      </c>
      <c r="L14" s="69">
        <v>8.50533729810601</v>
      </c>
      <c r="M14" s="69">
        <v>-2.0280960919735702</v>
      </c>
      <c r="N14" s="68">
        <v>3696686.4331999999</v>
      </c>
      <c r="O14" s="68">
        <v>42054471.453199998</v>
      </c>
      <c r="P14" s="68">
        <v>3440</v>
      </c>
      <c r="Q14" s="68">
        <v>3256</v>
      </c>
      <c r="R14" s="69">
        <v>5.6511056511056497</v>
      </c>
      <c r="S14" s="68">
        <v>49.256007441860497</v>
      </c>
      <c r="T14" s="68">
        <v>47.882264588452102</v>
      </c>
      <c r="U14" s="70">
        <v>2.7889853943803198</v>
      </c>
      <c r="V14" s="55"/>
      <c r="W14" s="55"/>
    </row>
    <row r="15" spans="1:23" ht="14.25" thickBot="1" x14ac:dyDescent="0.2">
      <c r="A15" s="53"/>
      <c r="B15" s="42" t="s">
        <v>13</v>
      </c>
      <c r="C15" s="43"/>
      <c r="D15" s="68">
        <v>129732.1985</v>
      </c>
      <c r="E15" s="68">
        <v>122467</v>
      </c>
      <c r="F15" s="69">
        <v>105.93237239419599</v>
      </c>
      <c r="G15" s="68">
        <v>118923.75350000001</v>
      </c>
      <c r="H15" s="69">
        <v>9.0885501692477195</v>
      </c>
      <c r="I15" s="68">
        <v>8062.4459999999999</v>
      </c>
      <c r="J15" s="69">
        <v>6.2146838589188</v>
      </c>
      <c r="K15" s="68">
        <v>16276.255499999999</v>
      </c>
      <c r="L15" s="69">
        <v>13.68629480737</v>
      </c>
      <c r="M15" s="69">
        <v>-0.50464982563096294</v>
      </c>
      <c r="N15" s="68">
        <v>2828228.5186000001</v>
      </c>
      <c r="O15" s="68">
        <v>32832711.261799999</v>
      </c>
      <c r="P15" s="68">
        <v>4543</v>
      </c>
      <c r="Q15" s="68">
        <v>4152</v>
      </c>
      <c r="R15" s="69">
        <v>9.4171483622350607</v>
      </c>
      <c r="S15" s="68">
        <v>28.556504182258401</v>
      </c>
      <c r="T15" s="68">
        <v>27.194575915221598</v>
      </c>
      <c r="U15" s="70">
        <v>4.7692401644980604</v>
      </c>
      <c r="V15" s="55"/>
      <c r="W15" s="55"/>
    </row>
    <row r="16" spans="1:23" ht="14.25" thickBot="1" x14ac:dyDescent="0.2">
      <c r="A16" s="53"/>
      <c r="B16" s="42" t="s">
        <v>14</v>
      </c>
      <c r="C16" s="43"/>
      <c r="D16" s="68">
        <v>1078099.0985999999</v>
      </c>
      <c r="E16" s="68">
        <v>1249929</v>
      </c>
      <c r="F16" s="69">
        <v>86.252827048576407</v>
      </c>
      <c r="G16" s="68">
        <v>990185.45299999998</v>
      </c>
      <c r="H16" s="69">
        <v>8.8785030454289906</v>
      </c>
      <c r="I16" s="68">
        <v>53382.626499999998</v>
      </c>
      <c r="J16" s="69">
        <v>4.9515509816603798</v>
      </c>
      <c r="K16" s="68">
        <v>102961.64659999999</v>
      </c>
      <c r="L16" s="69">
        <v>10.398218463829499</v>
      </c>
      <c r="M16" s="69">
        <v>-0.48152901334816101</v>
      </c>
      <c r="N16" s="68">
        <v>22507586.373399999</v>
      </c>
      <c r="O16" s="68">
        <v>240585039.42120001</v>
      </c>
      <c r="P16" s="68">
        <v>64128</v>
      </c>
      <c r="Q16" s="68">
        <v>63012</v>
      </c>
      <c r="R16" s="69">
        <v>1.7710912207198599</v>
      </c>
      <c r="S16" s="68">
        <v>16.811675065494001</v>
      </c>
      <c r="T16" s="68">
        <v>16.768362818193399</v>
      </c>
      <c r="U16" s="70">
        <v>0.25763195595868799</v>
      </c>
      <c r="V16" s="55"/>
      <c r="W16" s="55"/>
    </row>
    <row r="17" spans="1:23" ht="12" thickBot="1" x14ac:dyDescent="0.2">
      <c r="A17" s="53"/>
      <c r="B17" s="42" t="s">
        <v>15</v>
      </c>
      <c r="C17" s="43"/>
      <c r="D17" s="68">
        <v>881024.66110000003</v>
      </c>
      <c r="E17" s="68">
        <v>811049</v>
      </c>
      <c r="F17" s="69">
        <v>108.62779697650799</v>
      </c>
      <c r="G17" s="68">
        <v>601698.87780000002</v>
      </c>
      <c r="H17" s="69">
        <v>46.422852627098599</v>
      </c>
      <c r="I17" s="68">
        <v>51531.008900000001</v>
      </c>
      <c r="J17" s="69">
        <v>5.8489859790827099</v>
      </c>
      <c r="K17" s="68">
        <v>102433.54580000001</v>
      </c>
      <c r="L17" s="69">
        <v>17.024054652474899</v>
      </c>
      <c r="M17" s="69">
        <v>-0.496932294029794</v>
      </c>
      <c r="N17" s="68">
        <v>19548971.947900001</v>
      </c>
      <c r="O17" s="68">
        <v>229325463.1424</v>
      </c>
      <c r="P17" s="68">
        <v>20383</v>
      </c>
      <c r="Q17" s="68">
        <v>18828</v>
      </c>
      <c r="R17" s="69">
        <v>8.25897599320162</v>
      </c>
      <c r="S17" s="68">
        <v>43.223502973065798</v>
      </c>
      <c r="T17" s="68">
        <v>64.361350833864506</v>
      </c>
      <c r="U17" s="70">
        <v>-48.903597364541397</v>
      </c>
      <c r="V17" s="37"/>
      <c r="W17" s="37"/>
    </row>
    <row r="18" spans="1:23" ht="12" thickBot="1" x14ac:dyDescent="0.2">
      <c r="A18" s="53"/>
      <c r="B18" s="42" t="s">
        <v>16</v>
      </c>
      <c r="C18" s="43"/>
      <c r="D18" s="68">
        <v>2000370.1847999999</v>
      </c>
      <c r="E18" s="68">
        <v>2502354</v>
      </c>
      <c r="F18" s="69">
        <v>79.939536324596801</v>
      </c>
      <c r="G18" s="68">
        <v>2203131.4613000001</v>
      </c>
      <c r="H18" s="69">
        <v>-9.2033217291698293</v>
      </c>
      <c r="I18" s="68">
        <v>290080.88010000001</v>
      </c>
      <c r="J18" s="69">
        <v>14.501359913490299</v>
      </c>
      <c r="K18" s="68">
        <v>312400.07079999999</v>
      </c>
      <c r="L18" s="69">
        <v>14.1798197832308</v>
      </c>
      <c r="M18" s="69">
        <v>-7.1444256215577998E-2</v>
      </c>
      <c r="N18" s="68">
        <v>46766004.8464</v>
      </c>
      <c r="O18" s="68">
        <v>568750869.82309997</v>
      </c>
      <c r="P18" s="68">
        <v>102153</v>
      </c>
      <c r="Q18" s="68">
        <v>92315</v>
      </c>
      <c r="R18" s="69">
        <v>10.656989654985599</v>
      </c>
      <c r="S18" s="68">
        <v>19.582099251123299</v>
      </c>
      <c r="T18" s="68">
        <v>19.671665596057</v>
      </c>
      <c r="U18" s="70">
        <v>-0.45738888249444098</v>
      </c>
      <c r="V18" s="37"/>
      <c r="W18" s="37"/>
    </row>
    <row r="19" spans="1:23" ht="12" thickBot="1" x14ac:dyDescent="0.2">
      <c r="A19" s="53"/>
      <c r="B19" s="42" t="s">
        <v>17</v>
      </c>
      <c r="C19" s="43"/>
      <c r="D19" s="68">
        <v>678327.39729999995</v>
      </c>
      <c r="E19" s="68">
        <v>720022</v>
      </c>
      <c r="F19" s="69">
        <v>94.209259897614203</v>
      </c>
      <c r="G19" s="68">
        <v>613502.41839999997</v>
      </c>
      <c r="H19" s="69">
        <v>10.5663770762407</v>
      </c>
      <c r="I19" s="68">
        <v>23707.169699999999</v>
      </c>
      <c r="J19" s="69">
        <v>3.49494503603474</v>
      </c>
      <c r="K19" s="68">
        <v>65355.422200000001</v>
      </c>
      <c r="L19" s="69">
        <v>10.652838561002801</v>
      </c>
      <c r="M19" s="69">
        <v>-0.63725779894051404</v>
      </c>
      <c r="N19" s="68">
        <v>12330555.2103</v>
      </c>
      <c r="O19" s="68">
        <v>177355240.12</v>
      </c>
      <c r="P19" s="68">
        <v>12347</v>
      </c>
      <c r="Q19" s="68">
        <v>10865</v>
      </c>
      <c r="R19" s="69">
        <v>13.6401288541187</v>
      </c>
      <c r="S19" s="68">
        <v>54.938640746740099</v>
      </c>
      <c r="T19" s="68">
        <v>44.814636898297302</v>
      </c>
      <c r="U19" s="70">
        <v>18.4278382406895</v>
      </c>
      <c r="V19" s="37"/>
      <c r="W19" s="37"/>
    </row>
    <row r="20" spans="1:23" ht="12" thickBot="1" x14ac:dyDescent="0.2">
      <c r="A20" s="53"/>
      <c r="B20" s="42" t="s">
        <v>18</v>
      </c>
      <c r="C20" s="43"/>
      <c r="D20" s="68">
        <v>1204007.2888</v>
      </c>
      <c r="E20" s="68">
        <v>1477197</v>
      </c>
      <c r="F20" s="69">
        <v>81.506209990949102</v>
      </c>
      <c r="G20" s="68">
        <v>1811324.6938</v>
      </c>
      <c r="H20" s="69">
        <v>-33.528908818987098</v>
      </c>
      <c r="I20" s="68">
        <v>90659.052800000005</v>
      </c>
      <c r="J20" s="69">
        <v>7.5297760772160602</v>
      </c>
      <c r="K20" s="68">
        <v>63199.175999999999</v>
      </c>
      <c r="L20" s="69">
        <v>3.4891135872174099</v>
      </c>
      <c r="M20" s="69">
        <v>0.43449738648491198</v>
      </c>
      <c r="N20" s="68">
        <v>22771735.999499999</v>
      </c>
      <c r="O20" s="68">
        <v>264211208.7827</v>
      </c>
      <c r="P20" s="68">
        <v>49542</v>
      </c>
      <c r="Q20" s="68">
        <v>46156</v>
      </c>
      <c r="R20" s="69">
        <v>7.3359909870872597</v>
      </c>
      <c r="S20" s="68">
        <v>24.3027590488878</v>
      </c>
      <c r="T20" s="68">
        <v>25.5213617622844</v>
      </c>
      <c r="U20" s="70">
        <v>-5.01425665680698</v>
      </c>
      <c r="V20" s="37"/>
      <c r="W20" s="37"/>
    </row>
    <row r="21" spans="1:23" ht="12" thickBot="1" x14ac:dyDescent="0.2">
      <c r="A21" s="53"/>
      <c r="B21" s="42" t="s">
        <v>19</v>
      </c>
      <c r="C21" s="43"/>
      <c r="D21" s="68">
        <v>462218.49770000001</v>
      </c>
      <c r="E21" s="68">
        <v>578783</v>
      </c>
      <c r="F21" s="69">
        <v>79.860413609245597</v>
      </c>
      <c r="G21" s="68">
        <v>524409.54779999994</v>
      </c>
      <c r="H21" s="69">
        <v>-11.8592520599412</v>
      </c>
      <c r="I21" s="68">
        <v>31286.385200000001</v>
      </c>
      <c r="J21" s="69">
        <v>6.7687436473618199</v>
      </c>
      <c r="K21" s="68">
        <v>29851.8799</v>
      </c>
      <c r="L21" s="69">
        <v>5.6924745221048001</v>
      </c>
      <c r="M21" s="69">
        <v>4.8054102616164003E-2</v>
      </c>
      <c r="N21" s="68">
        <v>9438111.6538999993</v>
      </c>
      <c r="O21" s="68">
        <v>105962776.5526</v>
      </c>
      <c r="P21" s="68">
        <v>41566</v>
      </c>
      <c r="Q21" s="68">
        <v>37186</v>
      </c>
      <c r="R21" s="69">
        <v>11.7786263647609</v>
      </c>
      <c r="S21" s="68">
        <v>11.120110130876199</v>
      </c>
      <c r="T21" s="68">
        <v>11.2254358844727</v>
      </c>
      <c r="U21" s="70">
        <v>-0.94716466255134601</v>
      </c>
      <c r="V21" s="37"/>
      <c r="W21" s="37"/>
    </row>
    <row r="22" spans="1:23" ht="12" thickBot="1" x14ac:dyDescent="0.2">
      <c r="A22" s="53"/>
      <c r="B22" s="42" t="s">
        <v>20</v>
      </c>
      <c r="C22" s="43"/>
      <c r="D22" s="68">
        <v>1504876.9404</v>
      </c>
      <c r="E22" s="68">
        <v>1687898</v>
      </c>
      <c r="F22" s="69">
        <v>89.156864952739994</v>
      </c>
      <c r="G22" s="68">
        <v>1457107.5536</v>
      </c>
      <c r="H22" s="69">
        <v>3.27837067908807</v>
      </c>
      <c r="I22" s="68">
        <v>157134.31899999999</v>
      </c>
      <c r="J22" s="69">
        <v>10.4416723242655</v>
      </c>
      <c r="K22" s="68">
        <v>164236.42249999999</v>
      </c>
      <c r="L22" s="69">
        <v>11.2714001169117</v>
      </c>
      <c r="M22" s="69">
        <v>-4.3243169766438001E-2</v>
      </c>
      <c r="N22" s="68">
        <v>30854804.635899998</v>
      </c>
      <c r="O22" s="68">
        <v>326164576.19160002</v>
      </c>
      <c r="P22" s="68">
        <v>91287</v>
      </c>
      <c r="Q22" s="68">
        <v>86188</v>
      </c>
      <c r="R22" s="69">
        <v>5.9161368171903197</v>
      </c>
      <c r="S22" s="68">
        <v>16.485117710079201</v>
      </c>
      <c r="T22" s="68">
        <v>16.619609306400001</v>
      </c>
      <c r="U22" s="70">
        <v>-0.81583643311525</v>
      </c>
      <c r="V22" s="37"/>
      <c r="W22" s="37"/>
    </row>
    <row r="23" spans="1:23" ht="12" thickBot="1" x14ac:dyDescent="0.2">
      <c r="A23" s="53"/>
      <c r="B23" s="42" t="s">
        <v>21</v>
      </c>
      <c r="C23" s="43"/>
      <c r="D23" s="68">
        <v>3489967.5528000002</v>
      </c>
      <c r="E23" s="68">
        <v>4175721</v>
      </c>
      <c r="F23" s="69">
        <v>83.577603791057896</v>
      </c>
      <c r="G23" s="68">
        <v>3223240.3062999998</v>
      </c>
      <c r="H23" s="69">
        <v>8.2751275472283901</v>
      </c>
      <c r="I23" s="68">
        <v>240530.3701</v>
      </c>
      <c r="J23" s="69">
        <v>6.8920517586767396</v>
      </c>
      <c r="K23" s="68">
        <v>211119.89060000001</v>
      </c>
      <c r="L23" s="69">
        <v>6.5499271086724304</v>
      </c>
      <c r="M23" s="69">
        <v>0.139307004263861</v>
      </c>
      <c r="N23" s="68">
        <v>67633275.267399997</v>
      </c>
      <c r="O23" s="68">
        <v>677242933.63479996</v>
      </c>
      <c r="P23" s="68">
        <v>105772</v>
      </c>
      <c r="Q23" s="68">
        <v>94824</v>
      </c>
      <c r="R23" s="69">
        <v>11.5456002699738</v>
      </c>
      <c r="S23" s="68">
        <v>32.9951929886927</v>
      </c>
      <c r="T23" s="68">
        <v>33.348384235003799</v>
      </c>
      <c r="U23" s="70">
        <v>-1.0704324306640001</v>
      </c>
      <c r="V23" s="37"/>
      <c r="W23" s="37"/>
    </row>
    <row r="24" spans="1:23" ht="12" thickBot="1" x14ac:dyDescent="0.2">
      <c r="A24" s="53"/>
      <c r="B24" s="42" t="s">
        <v>22</v>
      </c>
      <c r="C24" s="43"/>
      <c r="D24" s="68">
        <v>327145.9155</v>
      </c>
      <c r="E24" s="68">
        <v>451402</v>
      </c>
      <c r="F24" s="69">
        <v>72.473297747905406</v>
      </c>
      <c r="G24" s="68">
        <v>389826.50689999998</v>
      </c>
      <c r="H24" s="69">
        <v>-16.079099366139101</v>
      </c>
      <c r="I24" s="68">
        <v>61782.575299999997</v>
      </c>
      <c r="J24" s="69">
        <v>18.885326813747099</v>
      </c>
      <c r="K24" s="68">
        <v>-145699.49609999999</v>
      </c>
      <c r="L24" s="69">
        <v>-37.375471785805303</v>
      </c>
      <c r="M24" s="69">
        <v>-1.42404110483399</v>
      </c>
      <c r="N24" s="68">
        <v>7112194.7895</v>
      </c>
      <c r="O24" s="68">
        <v>73802716.396500006</v>
      </c>
      <c r="P24" s="68">
        <v>33966</v>
      </c>
      <c r="Q24" s="68">
        <v>31678</v>
      </c>
      <c r="R24" s="69">
        <v>7.2226781993812699</v>
      </c>
      <c r="S24" s="68">
        <v>9.6315702614379095</v>
      </c>
      <c r="T24" s="68">
        <v>9.6095354536271191</v>
      </c>
      <c r="U24" s="70">
        <v>0.228776899432548</v>
      </c>
      <c r="V24" s="37"/>
      <c r="W24" s="37"/>
    </row>
    <row r="25" spans="1:23" ht="12" thickBot="1" x14ac:dyDescent="0.2">
      <c r="A25" s="53"/>
      <c r="B25" s="42" t="s">
        <v>23</v>
      </c>
      <c r="C25" s="43"/>
      <c r="D25" s="68">
        <v>361923.6778</v>
      </c>
      <c r="E25" s="68">
        <v>318559</v>
      </c>
      <c r="F25" s="69">
        <v>113.61276178039201</v>
      </c>
      <c r="G25" s="68">
        <v>268661.54639999999</v>
      </c>
      <c r="H25" s="69">
        <v>34.713613708284697</v>
      </c>
      <c r="I25" s="68">
        <v>27584.486000000001</v>
      </c>
      <c r="J25" s="69">
        <v>7.6216306619328904</v>
      </c>
      <c r="K25" s="68">
        <v>29099.0098</v>
      </c>
      <c r="L25" s="69">
        <v>10.831103367757599</v>
      </c>
      <c r="M25" s="69">
        <v>-5.2047262446709999E-2</v>
      </c>
      <c r="N25" s="68">
        <v>6498255.2242999999</v>
      </c>
      <c r="O25" s="68">
        <v>71342343.603599995</v>
      </c>
      <c r="P25" s="68">
        <v>25251</v>
      </c>
      <c r="Q25" s="68">
        <v>24046</v>
      </c>
      <c r="R25" s="69">
        <v>5.01122847874906</v>
      </c>
      <c r="S25" s="68">
        <v>14.333043356698701</v>
      </c>
      <c r="T25" s="68">
        <v>13.9010665516094</v>
      </c>
      <c r="U25" s="70">
        <v>3.0138526364496099</v>
      </c>
      <c r="V25" s="37"/>
      <c r="W25" s="37"/>
    </row>
    <row r="26" spans="1:23" ht="12" thickBot="1" x14ac:dyDescent="0.2">
      <c r="A26" s="53"/>
      <c r="B26" s="42" t="s">
        <v>24</v>
      </c>
      <c r="C26" s="43"/>
      <c r="D26" s="68">
        <v>591669.78189999994</v>
      </c>
      <c r="E26" s="68">
        <v>615460</v>
      </c>
      <c r="F26" s="69">
        <v>96.134563074773396</v>
      </c>
      <c r="G26" s="68">
        <v>540810.31559999997</v>
      </c>
      <c r="H26" s="69">
        <v>9.4043077272988302</v>
      </c>
      <c r="I26" s="68">
        <v>117880.9216</v>
      </c>
      <c r="J26" s="69">
        <v>19.923431144557501</v>
      </c>
      <c r="K26" s="68">
        <v>98555.124400000001</v>
      </c>
      <c r="L26" s="69">
        <v>18.223602907917599</v>
      </c>
      <c r="M26" s="69">
        <v>0.196091246575505</v>
      </c>
      <c r="N26" s="68">
        <v>13126773.1193</v>
      </c>
      <c r="O26" s="68">
        <v>153634167.039</v>
      </c>
      <c r="P26" s="68">
        <v>43483</v>
      </c>
      <c r="Q26" s="68">
        <v>39831</v>
      </c>
      <c r="R26" s="69">
        <v>9.1687379177023001</v>
      </c>
      <c r="S26" s="68">
        <v>13.6069218292206</v>
      </c>
      <c r="T26" s="68">
        <v>12.984196680977099</v>
      </c>
      <c r="U26" s="70">
        <v>4.5765321213663199</v>
      </c>
      <c r="V26" s="37"/>
      <c r="W26" s="37"/>
    </row>
    <row r="27" spans="1:23" ht="12" thickBot="1" x14ac:dyDescent="0.2">
      <c r="A27" s="53"/>
      <c r="B27" s="42" t="s">
        <v>25</v>
      </c>
      <c r="C27" s="43"/>
      <c r="D27" s="68">
        <v>370689.07510000002</v>
      </c>
      <c r="E27" s="68">
        <v>428606</v>
      </c>
      <c r="F27" s="69">
        <v>86.487140893967904</v>
      </c>
      <c r="G27" s="68">
        <v>365639.0564</v>
      </c>
      <c r="H27" s="69">
        <v>1.3811485976693401</v>
      </c>
      <c r="I27" s="68">
        <v>121273.8319</v>
      </c>
      <c r="J27" s="69">
        <v>32.715782591457298</v>
      </c>
      <c r="K27" s="68">
        <v>113665.5428</v>
      </c>
      <c r="L27" s="69">
        <v>31.086816577836501</v>
      </c>
      <c r="M27" s="69">
        <v>6.693575654134E-2</v>
      </c>
      <c r="N27" s="68">
        <v>7361884.5171999997</v>
      </c>
      <c r="O27" s="68">
        <v>66048404.759300001</v>
      </c>
      <c r="P27" s="68">
        <v>44999</v>
      </c>
      <c r="Q27" s="68">
        <v>39058</v>
      </c>
      <c r="R27" s="69">
        <v>15.210712274054</v>
      </c>
      <c r="S27" s="68">
        <v>8.2377180626236104</v>
      </c>
      <c r="T27" s="68">
        <v>8.1962902555174306</v>
      </c>
      <c r="U27" s="70">
        <v>0.50290392061543199</v>
      </c>
      <c r="V27" s="37"/>
      <c r="W27" s="37"/>
    </row>
    <row r="28" spans="1:23" ht="12" thickBot="1" x14ac:dyDescent="0.2">
      <c r="A28" s="53"/>
      <c r="B28" s="42" t="s">
        <v>26</v>
      </c>
      <c r="C28" s="43"/>
      <c r="D28" s="68">
        <v>1228442.3455000001</v>
      </c>
      <c r="E28" s="68">
        <v>1351067</v>
      </c>
      <c r="F28" s="69">
        <v>90.923865766834595</v>
      </c>
      <c r="G28" s="68">
        <v>1105968.1285999999</v>
      </c>
      <c r="H28" s="69">
        <v>11.073937280185</v>
      </c>
      <c r="I28" s="68">
        <v>7546.3582999999999</v>
      </c>
      <c r="J28" s="69">
        <v>0.61430300963196505</v>
      </c>
      <c r="K28" s="68">
        <v>80178.382100000003</v>
      </c>
      <c r="L28" s="69">
        <v>7.2496105472311001</v>
      </c>
      <c r="M28" s="69">
        <v>-0.90588038692788697</v>
      </c>
      <c r="N28" s="68">
        <v>23320195.824299999</v>
      </c>
      <c r="O28" s="68">
        <v>220910553.9657</v>
      </c>
      <c r="P28" s="68">
        <v>61911</v>
      </c>
      <c r="Q28" s="68">
        <v>59587</v>
      </c>
      <c r="R28" s="69">
        <v>3.9001795693691701</v>
      </c>
      <c r="S28" s="68">
        <v>19.842069188027999</v>
      </c>
      <c r="T28" s="68">
        <v>20.256122743215801</v>
      </c>
      <c r="U28" s="70">
        <v>-2.0867458492567699</v>
      </c>
      <c r="V28" s="37"/>
      <c r="W28" s="37"/>
    </row>
    <row r="29" spans="1:23" ht="12" thickBot="1" x14ac:dyDescent="0.2">
      <c r="A29" s="53"/>
      <c r="B29" s="42" t="s">
        <v>27</v>
      </c>
      <c r="C29" s="43"/>
      <c r="D29" s="68">
        <v>921160.36710000003</v>
      </c>
      <c r="E29" s="68">
        <v>853463</v>
      </c>
      <c r="F29" s="69">
        <v>107.932079902702</v>
      </c>
      <c r="G29" s="68">
        <v>795022.27040000004</v>
      </c>
      <c r="H29" s="69">
        <v>15.865982802788199</v>
      </c>
      <c r="I29" s="68">
        <v>118154.798</v>
      </c>
      <c r="J29" s="69">
        <v>12.8267348683243</v>
      </c>
      <c r="K29" s="68">
        <v>135552.1538</v>
      </c>
      <c r="L29" s="69">
        <v>17.050107757585199</v>
      </c>
      <c r="M29" s="69">
        <v>-0.12834437013571101</v>
      </c>
      <c r="N29" s="68">
        <v>16436211.6227</v>
      </c>
      <c r="O29" s="68">
        <v>156817293.64430001</v>
      </c>
      <c r="P29" s="68">
        <v>123547</v>
      </c>
      <c r="Q29" s="68">
        <v>118649</v>
      </c>
      <c r="R29" s="69">
        <v>4.12814267292603</v>
      </c>
      <c r="S29" s="68">
        <v>7.4559509101799302</v>
      </c>
      <c r="T29" s="68">
        <v>7.20037933484479</v>
      </c>
      <c r="U29" s="70">
        <v>3.42775292399249</v>
      </c>
      <c r="V29" s="37"/>
      <c r="W29" s="37"/>
    </row>
    <row r="30" spans="1:23" ht="12" thickBot="1" x14ac:dyDescent="0.2">
      <c r="A30" s="53"/>
      <c r="B30" s="42" t="s">
        <v>28</v>
      </c>
      <c r="C30" s="43"/>
      <c r="D30" s="68">
        <v>1201025.3872</v>
      </c>
      <c r="E30" s="68">
        <v>1693852</v>
      </c>
      <c r="F30" s="69">
        <v>70.904977955571098</v>
      </c>
      <c r="G30" s="68">
        <v>1418835.0393999999</v>
      </c>
      <c r="H30" s="69">
        <v>-15.3513020295938</v>
      </c>
      <c r="I30" s="68">
        <v>159166.12590000001</v>
      </c>
      <c r="J30" s="69">
        <v>13.252519688286601</v>
      </c>
      <c r="K30" s="68">
        <v>224213.1097</v>
      </c>
      <c r="L30" s="69">
        <v>15.802619999772199</v>
      </c>
      <c r="M30" s="69">
        <v>-0.29011231273244298</v>
      </c>
      <c r="N30" s="68">
        <v>28952459.818799999</v>
      </c>
      <c r="O30" s="68">
        <v>291475383.00650001</v>
      </c>
      <c r="P30" s="68">
        <v>91092</v>
      </c>
      <c r="Q30" s="68">
        <v>85848</v>
      </c>
      <c r="R30" s="69">
        <v>6.10847078557451</v>
      </c>
      <c r="S30" s="68">
        <v>13.184751539103299</v>
      </c>
      <c r="T30" s="68">
        <v>13.1828068947442</v>
      </c>
      <c r="U30" s="70">
        <v>1.4749192302613999E-2</v>
      </c>
      <c r="V30" s="37"/>
      <c r="W30" s="37"/>
    </row>
    <row r="31" spans="1:23" ht="12" thickBot="1" x14ac:dyDescent="0.2">
      <c r="A31" s="53"/>
      <c r="B31" s="42" t="s">
        <v>29</v>
      </c>
      <c r="C31" s="43"/>
      <c r="D31" s="68">
        <v>989377.83689999999</v>
      </c>
      <c r="E31" s="68">
        <v>1982571</v>
      </c>
      <c r="F31" s="69">
        <v>49.9037783211799</v>
      </c>
      <c r="G31" s="68">
        <v>1988064.6732999999</v>
      </c>
      <c r="H31" s="69">
        <v>-50.234122149671997</v>
      </c>
      <c r="I31" s="68">
        <v>23390.289499999999</v>
      </c>
      <c r="J31" s="69">
        <v>2.36414124388397</v>
      </c>
      <c r="K31" s="68">
        <v>7811.7419</v>
      </c>
      <c r="L31" s="69">
        <v>0.39293198078074798</v>
      </c>
      <c r="M31" s="69">
        <v>1.9942476082063101</v>
      </c>
      <c r="N31" s="68">
        <v>22036346.363299999</v>
      </c>
      <c r="O31" s="68">
        <v>243802857.44909999</v>
      </c>
      <c r="P31" s="68">
        <v>39530</v>
      </c>
      <c r="Q31" s="68">
        <v>38150</v>
      </c>
      <c r="R31" s="69">
        <v>3.6173001310616102</v>
      </c>
      <c r="S31" s="68">
        <v>25.0285311636732</v>
      </c>
      <c r="T31" s="68">
        <v>25.081615360419399</v>
      </c>
      <c r="U31" s="70">
        <v>-0.212094734601464</v>
      </c>
      <c r="V31" s="37"/>
      <c r="W31" s="37"/>
    </row>
    <row r="32" spans="1:23" ht="12" thickBot="1" x14ac:dyDescent="0.2">
      <c r="A32" s="53"/>
      <c r="B32" s="42" t="s">
        <v>30</v>
      </c>
      <c r="C32" s="43"/>
      <c r="D32" s="68">
        <v>144706.78320000001</v>
      </c>
      <c r="E32" s="68">
        <v>205396</v>
      </c>
      <c r="F32" s="69">
        <v>70.452580965549501</v>
      </c>
      <c r="G32" s="68">
        <v>170018.73259999999</v>
      </c>
      <c r="H32" s="69">
        <v>-14.887741493492401</v>
      </c>
      <c r="I32" s="68">
        <v>39481.815300000002</v>
      </c>
      <c r="J32" s="69">
        <v>27.284011451924801</v>
      </c>
      <c r="K32" s="68">
        <v>39485.6178</v>
      </c>
      <c r="L32" s="69">
        <v>23.224274876167399</v>
      </c>
      <c r="M32" s="69">
        <v>-9.6300886547000006E-5</v>
      </c>
      <c r="N32" s="68">
        <v>3228509.9416999999</v>
      </c>
      <c r="O32" s="68">
        <v>37277351.889700003</v>
      </c>
      <c r="P32" s="68">
        <v>29350</v>
      </c>
      <c r="Q32" s="68">
        <v>26816</v>
      </c>
      <c r="R32" s="69">
        <v>9.4495823389021396</v>
      </c>
      <c r="S32" s="68">
        <v>4.9303844361158404</v>
      </c>
      <c r="T32" s="68">
        <v>4.9596085695107401</v>
      </c>
      <c r="U32" s="70">
        <v>-0.59273538957379601</v>
      </c>
      <c r="V32" s="37"/>
      <c r="W32" s="37"/>
    </row>
    <row r="33" spans="1:23" ht="12" thickBot="1" x14ac:dyDescent="0.2">
      <c r="A33" s="53"/>
      <c r="B33" s="42" t="s">
        <v>31</v>
      </c>
      <c r="C33" s="43"/>
      <c r="D33" s="71"/>
      <c r="E33" s="71"/>
      <c r="F33" s="71"/>
      <c r="G33" s="68">
        <v>172.13720000000001</v>
      </c>
      <c r="H33" s="71"/>
      <c r="I33" s="71"/>
      <c r="J33" s="71"/>
      <c r="K33" s="68">
        <v>36.1188</v>
      </c>
      <c r="L33" s="69">
        <v>20.982565070188201</v>
      </c>
      <c r="M33" s="71"/>
      <c r="N33" s="68">
        <v>0</v>
      </c>
      <c r="O33" s="68">
        <v>4861.8397999999997</v>
      </c>
      <c r="P33" s="71"/>
      <c r="Q33" s="71"/>
      <c r="R33" s="71"/>
      <c r="S33" s="71"/>
      <c r="T33" s="71"/>
      <c r="U33" s="72"/>
      <c r="V33" s="37"/>
      <c r="W33" s="37"/>
    </row>
    <row r="34" spans="1:23" ht="12" thickBot="1" x14ac:dyDescent="0.2">
      <c r="A34" s="53"/>
      <c r="B34" s="42" t="s">
        <v>36</v>
      </c>
      <c r="C34" s="43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  <c r="V34" s="37"/>
      <c r="W34" s="37"/>
    </row>
    <row r="35" spans="1:23" ht="12" thickBot="1" x14ac:dyDescent="0.2">
      <c r="A35" s="53"/>
      <c r="B35" s="42" t="s">
        <v>32</v>
      </c>
      <c r="C35" s="43"/>
      <c r="D35" s="68">
        <v>192169.4123</v>
      </c>
      <c r="E35" s="68">
        <v>189064</v>
      </c>
      <c r="F35" s="69">
        <v>101.642519094063</v>
      </c>
      <c r="G35" s="68">
        <v>206426.0865</v>
      </c>
      <c r="H35" s="69">
        <v>-6.9064305009725597</v>
      </c>
      <c r="I35" s="68">
        <v>13834.852699999999</v>
      </c>
      <c r="J35" s="69">
        <v>7.1993001042237204</v>
      </c>
      <c r="K35" s="68">
        <v>22699.0625</v>
      </c>
      <c r="L35" s="69">
        <v>10.9962180094908</v>
      </c>
      <c r="M35" s="69">
        <v>-0.39050995167752001</v>
      </c>
      <c r="N35" s="68">
        <v>4065612.8078000001</v>
      </c>
      <c r="O35" s="68">
        <v>40072432.069600001</v>
      </c>
      <c r="P35" s="68">
        <v>15317</v>
      </c>
      <c r="Q35" s="68">
        <v>15088</v>
      </c>
      <c r="R35" s="69">
        <v>1.5177624602333</v>
      </c>
      <c r="S35" s="68">
        <v>12.5461521381472</v>
      </c>
      <c r="T35" s="68">
        <v>12.848716562831401</v>
      </c>
      <c r="U35" s="70">
        <v>-2.4116113159848398</v>
      </c>
      <c r="V35" s="37"/>
      <c r="W35" s="37"/>
    </row>
    <row r="36" spans="1:23" ht="12" customHeight="1" thickBot="1" x14ac:dyDescent="0.2">
      <c r="A36" s="53"/>
      <c r="B36" s="42" t="s">
        <v>37</v>
      </c>
      <c r="C36" s="43"/>
      <c r="D36" s="71"/>
      <c r="E36" s="68">
        <v>643619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  <c r="V36" s="37"/>
      <c r="W36" s="37"/>
    </row>
    <row r="37" spans="1:23" ht="12" thickBot="1" x14ac:dyDescent="0.2">
      <c r="A37" s="53"/>
      <c r="B37" s="42" t="s">
        <v>38</v>
      </c>
      <c r="C37" s="43"/>
      <c r="D37" s="71"/>
      <c r="E37" s="68">
        <v>578292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  <c r="V37" s="37"/>
      <c r="W37" s="37"/>
    </row>
    <row r="38" spans="1:23" ht="12" thickBot="1" x14ac:dyDescent="0.2">
      <c r="A38" s="53"/>
      <c r="B38" s="42" t="s">
        <v>39</v>
      </c>
      <c r="C38" s="43"/>
      <c r="D38" s="71"/>
      <c r="E38" s="68">
        <v>470467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  <c r="V38" s="37"/>
      <c r="W38" s="37"/>
    </row>
    <row r="39" spans="1:23" ht="12" customHeight="1" thickBot="1" x14ac:dyDescent="0.2">
      <c r="A39" s="53"/>
      <c r="B39" s="42" t="s">
        <v>33</v>
      </c>
      <c r="C39" s="43"/>
      <c r="D39" s="68">
        <v>295297.86290000001</v>
      </c>
      <c r="E39" s="68">
        <v>566300</v>
      </c>
      <c r="F39" s="69">
        <v>52.145128536111599</v>
      </c>
      <c r="G39" s="68">
        <v>403135.05170000001</v>
      </c>
      <c r="H39" s="69">
        <v>-26.7496434123642</v>
      </c>
      <c r="I39" s="68">
        <v>17708.375899999999</v>
      </c>
      <c r="J39" s="69">
        <v>5.9967843065619402</v>
      </c>
      <c r="K39" s="68">
        <v>21843.5069</v>
      </c>
      <c r="L39" s="69">
        <v>5.4184092422345902</v>
      </c>
      <c r="M39" s="69">
        <v>-0.189307102514752</v>
      </c>
      <c r="N39" s="68">
        <v>6195923.7061999999</v>
      </c>
      <c r="O39" s="68">
        <v>66696943.445600003</v>
      </c>
      <c r="P39" s="68">
        <v>439</v>
      </c>
      <c r="Q39" s="68">
        <v>375</v>
      </c>
      <c r="R39" s="69">
        <v>17.066666666666698</v>
      </c>
      <c r="S39" s="68">
        <v>672.66027995444199</v>
      </c>
      <c r="T39" s="68">
        <v>638.92763600000001</v>
      </c>
      <c r="U39" s="70">
        <v>5.0148113334009397</v>
      </c>
      <c r="V39" s="37"/>
      <c r="W39" s="37"/>
    </row>
    <row r="40" spans="1:23" ht="12" thickBot="1" x14ac:dyDescent="0.2">
      <c r="A40" s="53"/>
      <c r="B40" s="42" t="s">
        <v>34</v>
      </c>
      <c r="C40" s="43"/>
      <c r="D40" s="68">
        <v>462271.55229999998</v>
      </c>
      <c r="E40" s="68">
        <v>437303</v>
      </c>
      <c r="F40" s="69">
        <v>105.70966865079799</v>
      </c>
      <c r="G40" s="68">
        <v>421360.68680000002</v>
      </c>
      <c r="H40" s="69">
        <v>9.7092269833465501</v>
      </c>
      <c r="I40" s="68">
        <v>27865.098399999999</v>
      </c>
      <c r="J40" s="69">
        <v>6.0278635493270398</v>
      </c>
      <c r="K40" s="68">
        <v>29501.501700000001</v>
      </c>
      <c r="L40" s="69">
        <v>7.0014841498497402</v>
      </c>
      <c r="M40" s="69">
        <v>-5.5468474677679999E-2</v>
      </c>
      <c r="N40" s="68">
        <v>10645103.773499999</v>
      </c>
      <c r="O40" s="68">
        <v>131476122.4023</v>
      </c>
      <c r="P40" s="68">
        <v>2260</v>
      </c>
      <c r="Q40" s="68">
        <v>2586</v>
      </c>
      <c r="R40" s="69">
        <v>-12.606341840680599</v>
      </c>
      <c r="S40" s="68">
        <v>204.54493464601799</v>
      </c>
      <c r="T40" s="68">
        <v>219.54201670533601</v>
      </c>
      <c r="U40" s="70">
        <v>-7.3319254203348896</v>
      </c>
      <c r="V40" s="37"/>
      <c r="W40" s="37"/>
    </row>
    <row r="41" spans="1:23" ht="12" thickBot="1" x14ac:dyDescent="0.2">
      <c r="A41" s="53"/>
      <c r="B41" s="42" t="s">
        <v>40</v>
      </c>
      <c r="C41" s="43"/>
      <c r="D41" s="71"/>
      <c r="E41" s="68">
        <v>202757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  <c r="V41" s="37"/>
      <c r="W41" s="37"/>
    </row>
    <row r="42" spans="1:23" ht="12" thickBot="1" x14ac:dyDescent="0.2">
      <c r="A42" s="53"/>
      <c r="B42" s="42" t="s">
        <v>41</v>
      </c>
      <c r="C42" s="43"/>
      <c r="D42" s="71"/>
      <c r="E42" s="68">
        <v>98588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  <c r="V42" s="37"/>
      <c r="W42" s="37"/>
    </row>
    <row r="43" spans="1:23" ht="12" thickBot="1" x14ac:dyDescent="0.2">
      <c r="A43" s="53"/>
      <c r="B43" s="42" t="s">
        <v>71</v>
      </c>
      <c r="C43" s="43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170.9402</v>
      </c>
      <c r="P43" s="71"/>
      <c r="Q43" s="71"/>
      <c r="R43" s="71"/>
      <c r="S43" s="71"/>
      <c r="T43" s="71"/>
      <c r="U43" s="72"/>
      <c r="V43" s="37"/>
      <c r="W43" s="37"/>
    </row>
    <row r="44" spans="1:23" ht="12" thickBot="1" x14ac:dyDescent="0.2">
      <c r="A44" s="54"/>
      <c r="B44" s="42" t="s">
        <v>35</v>
      </c>
      <c r="C44" s="43"/>
      <c r="D44" s="73">
        <v>39190.9064</v>
      </c>
      <c r="E44" s="73">
        <v>0</v>
      </c>
      <c r="F44" s="74"/>
      <c r="G44" s="73">
        <v>32778.8842</v>
      </c>
      <c r="H44" s="75">
        <v>19.561441325693401</v>
      </c>
      <c r="I44" s="73">
        <v>3733.3872999999999</v>
      </c>
      <c r="J44" s="75">
        <v>9.52615706790594</v>
      </c>
      <c r="K44" s="73">
        <v>5227.1304</v>
      </c>
      <c r="L44" s="75">
        <v>15.946639208664701</v>
      </c>
      <c r="M44" s="75">
        <v>-0.28576733038839103</v>
      </c>
      <c r="N44" s="73">
        <v>677944.13600000006</v>
      </c>
      <c r="O44" s="73">
        <v>8221348.3277000003</v>
      </c>
      <c r="P44" s="73">
        <v>36</v>
      </c>
      <c r="Q44" s="73">
        <v>36</v>
      </c>
      <c r="R44" s="75">
        <v>0</v>
      </c>
      <c r="S44" s="73">
        <v>1088.63628888889</v>
      </c>
      <c r="T44" s="73">
        <v>974.238269444445</v>
      </c>
      <c r="U44" s="76">
        <v>10.5083782905312</v>
      </c>
      <c r="V44" s="37"/>
      <c r="W44" s="37"/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43:C43"/>
    <mergeCell ref="B44:C4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83995</v>
      </c>
      <c r="D2" s="32">
        <v>869775.11751709401</v>
      </c>
      <c r="E2" s="32">
        <v>721311.65121025604</v>
      </c>
      <c r="F2" s="32">
        <v>148463.466306838</v>
      </c>
      <c r="G2" s="32">
        <v>721311.65121025604</v>
      </c>
      <c r="H2" s="32">
        <v>0.170691783791941</v>
      </c>
    </row>
    <row r="3" spans="1:8" ht="14.25" x14ac:dyDescent="0.2">
      <c r="A3" s="32">
        <v>2</v>
      </c>
      <c r="B3" s="33">
        <v>13</v>
      </c>
      <c r="C3" s="32">
        <v>26248.044000000002</v>
      </c>
      <c r="D3" s="32">
        <v>204360.95602934001</v>
      </c>
      <c r="E3" s="32">
        <v>171432.748236215</v>
      </c>
      <c r="F3" s="32">
        <v>32928.207793124602</v>
      </c>
      <c r="G3" s="32">
        <v>171432.748236215</v>
      </c>
      <c r="H3" s="32">
        <v>0.16112768521398499</v>
      </c>
    </row>
    <row r="4" spans="1:8" ht="14.25" x14ac:dyDescent="0.2">
      <c r="A4" s="32">
        <v>3</v>
      </c>
      <c r="B4" s="33">
        <v>14</v>
      </c>
      <c r="C4" s="32">
        <v>148477</v>
      </c>
      <c r="D4" s="32">
        <v>200595.92202735</v>
      </c>
      <c r="E4" s="32">
        <v>158347.24092478599</v>
      </c>
      <c r="F4" s="32">
        <v>42248.6811025641</v>
      </c>
      <c r="G4" s="32">
        <v>158347.24092478599</v>
      </c>
      <c r="H4" s="32">
        <v>0.210615852384096</v>
      </c>
    </row>
    <row r="5" spans="1:8" ht="14.25" x14ac:dyDescent="0.2">
      <c r="A5" s="32">
        <v>4</v>
      </c>
      <c r="B5" s="33">
        <v>15</v>
      </c>
      <c r="C5" s="32">
        <v>4137</v>
      </c>
      <c r="D5" s="32">
        <v>58248.190041025598</v>
      </c>
      <c r="E5" s="32">
        <v>46345.195850427401</v>
      </c>
      <c r="F5" s="32">
        <v>11902.9941905983</v>
      </c>
      <c r="G5" s="32">
        <v>46345.195850427401</v>
      </c>
      <c r="H5" s="32">
        <v>0.204349597510493</v>
      </c>
    </row>
    <row r="6" spans="1:8" ht="14.25" x14ac:dyDescent="0.2">
      <c r="A6" s="32">
        <v>5</v>
      </c>
      <c r="B6" s="33">
        <v>16</v>
      </c>
      <c r="C6" s="32">
        <v>4773</v>
      </c>
      <c r="D6" s="32">
        <v>310098.20936068398</v>
      </c>
      <c r="E6" s="32">
        <v>312643.655082051</v>
      </c>
      <c r="F6" s="32">
        <v>-2545.44572136752</v>
      </c>
      <c r="G6" s="32">
        <v>312643.655082051</v>
      </c>
      <c r="H6" s="32">
        <v>-8.2085147367195604E-3</v>
      </c>
    </row>
    <row r="7" spans="1:8" ht="14.25" x14ac:dyDescent="0.2">
      <c r="A7" s="32">
        <v>6</v>
      </c>
      <c r="B7" s="33">
        <v>17</v>
      </c>
      <c r="C7" s="32">
        <v>26359</v>
      </c>
      <c r="D7" s="32">
        <v>360589.843888034</v>
      </c>
      <c r="E7" s="32">
        <v>286939.80522393202</v>
      </c>
      <c r="F7" s="32">
        <v>73650.038664102598</v>
      </c>
      <c r="G7" s="32">
        <v>286939.80522393202</v>
      </c>
      <c r="H7" s="32">
        <v>0.20424878823534301</v>
      </c>
    </row>
    <row r="8" spans="1:8" ht="14.25" x14ac:dyDescent="0.2">
      <c r="A8" s="32">
        <v>7</v>
      </c>
      <c r="B8" s="33">
        <v>18</v>
      </c>
      <c r="C8" s="32">
        <v>61600</v>
      </c>
      <c r="D8" s="32">
        <v>169440.66911367499</v>
      </c>
      <c r="E8" s="32">
        <v>184865.38796068399</v>
      </c>
      <c r="F8" s="32">
        <v>-15424.7188470085</v>
      </c>
      <c r="G8" s="32">
        <v>184865.38796068399</v>
      </c>
      <c r="H8" s="32">
        <v>-9.1033155898719506E-2</v>
      </c>
    </row>
    <row r="9" spans="1:8" ht="14.25" x14ac:dyDescent="0.2">
      <c r="A9" s="32">
        <v>8</v>
      </c>
      <c r="B9" s="33">
        <v>19</v>
      </c>
      <c r="C9" s="32">
        <v>29094</v>
      </c>
      <c r="D9" s="32">
        <v>129732.240654701</v>
      </c>
      <c r="E9" s="32">
        <v>121669.752949573</v>
      </c>
      <c r="F9" s="32">
        <v>8062.4877051282101</v>
      </c>
      <c r="G9" s="32">
        <v>121669.752949573</v>
      </c>
      <c r="H9" s="32">
        <v>6.2147139866238502E-2</v>
      </c>
    </row>
    <row r="10" spans="1:8" ht="14.25" x14ac:dyDescent="0.2">
      <c r="A10" s="32">
        <v>9</v>
      </c>
      <c r="B10" s="33">
        <v>21</v>
      </c>
      <c r="C10" s="32">
        <v>249771</v>
      </c>
      <c r="D10" s="32">
        <v>1078098.8023000001</v>
      </c>
      <c r="E10" s="32">
        <v>1024716.4721</v>
      </c>
      <c r="F10" s="32">
        <v>53382.330199999997</v>
      </c>
      <c r="G10" s="32">
        <v>1024716.4721</v>
      </c>
      <c r="H10" s="32">
        <v>4.9515248589568003E-2</v>
      </c>
    </row>
    <row r="11" spans="1:8" ht="14.25" x14ac:dyDescent="0.2">
      <c r="A11" s="32">
        <v>10</v>
      </c>
      <c r="B11" s="33">
        <v>22</v>
      </c>
      <c r="C11" s="32">
        <v>56674.366000000002</v>
      </c>
      <c r="D11" s="32">
        <v>881024.73297093995</v>
      </c>
      <c r="E11" s="32">
        <v>829493.65801282099</v>
      </c>
      <c r="F11" s="32">
        <v>51531.074958119701</v>
      </c>
      <c r="G11" s="32">
        <v>829493.65801282099</v>
      </c>
      <c r="H11" s="32">
        <v>5.8489929998162001E-2</v>
      </c>
    </row>
    <row r="12" spans="1:8" ht="14.25" x14ac:dyDescent="0.2">
      <c r="A12" s="32">
        <v>11</v>
      </c>
      <c r="B12" s="33">
        <v>23</v>
      </c>
      <c r="C12" s="32">
        <v>270190.02600000001</v>
      </c>
      <c r="D12" s="32">
        <v>2000370.5615803399</v>
      </c>
      <c r="E12" s="32">
        <v>1710289.2973495701</v>
      </c>
      <c r="F12" s="32">
        <v>290081.26423076901</v>
      </c>
      <c r="G12" s="32">
        <v>1710289.2973495701</v>
      </c>
      <c r="H12" s="32">
        <v>0.145013763850633</v>
      </c>
    </row>
    <row r="13" spans="1:8" ht="14.25" x14ac:dyDescent="0.2">
      <c r="A13" s="32">
        <v>12</v>
      </c>
      <c r="B13" s="33">
        <v>24</v>
      </c>
      <c r="C13" s="32">
        <v>20755.477999999999</v>
      </c>
      <c r="D13" s="32">
        <v>678327.40479658102</v>
      </c>
      <c r="E13" s="32">
        <v>654620.22713333298</v>
      </c>
      <c r="F13" s="32">
        <v>23707.177663247901</v>
      </c>
      <c r="G13" s="32">
        <v>654620.22713333298</v>
      </c>
      <c r="H13" s="32">
        <v>3.4949461713635499E-2</v>
      </c>
    </row>
    <row r="14" spans="1:8" ht="14.25" x14ac:dyDescent="0.2">
      <c r="A14" s="32">
        <v>13</v>
      </c>
      <c r="B14" s="33">
        <v>25</v>
      </c>
      <c r="C14" s="32">
        <v>100150</v>
      </c>
      <c r="D14" s="32">
        <v>1204007.2533</v>
      </c>
      <c r="E14" s="32">
        <v>1113348.236</v>
      </c>
      <c r="F14" s="32">
        <v>90659.017300000007</v>
      </c>
      <c r="G14" s="32">
        <v>1113348.236</v>
      </c>
      <c r="H14" s="32">
        <v>7.5297733507433198E-2</v>
      </c>
    </row>
    <row r="15" spans="1:8" ht="14.25" x14ac:dyDescent="0.2">
      <c r="A15" s="32">
        <v>14</v>
      </c>
      <c r="B15" s="33">
        <v>26</v>
      </c>
      <c r="C15" s="32">
        <v>85697</v>
      </c>
      <c r="D15" s="32">
        <v>462218.28797618201</v>
      </c>
      <c r="E15" s="32">
        <v>430932.11235713598</v>
      </c>
      <c r="F15" s="32">
        <v>31286.175619045502</v>
      </c>
      <c r="G15" s="32">
        <v>430932.11235713598</v>
      </c>
      <c r="H15" s="32">
        <v>6.7687013761466797E-2</v>
      </c>
    </row>
    <row r="16" spans="1:8" ht="14.25" x14ac:dyDescent="0.2">
      <c r="A16" s="32">
        <v>15</v>
      </c>
      <c r="B16" s="33">
        <v>27</v>
      </c>
      <c r="C16" s="32">
        <v>227355.20600000001</v>
      </c>
      <c r="D16" s="32">
        <v>1504877.6558999999</v>
      </c>
      <c r="E16" s="32">
        <v>1347742.6214000001</v>
      </c>
      <c r="F16" s="32">
        <v>157135.03450000001</v>
      </c>
      <c r="G16" s="32">
        <v>1347742.6214000001</v>
      </c>
      <c r="H16" s="32">
        <v>0.10441714905124599</v>
      </c>
    </row>
    <row r="17" spans="1:8" ht="14.25" x14ac:dyDescent="0.2">
      <c r="A17" s="32">
        <v>16</v>
      </c>
      <c r="B17" s="33">
        <v>29</v>
      </c>
      <c r="C17" s="32">
        <v>285263</v>
      </c>
      <c r="D17" s="32">
        <v>3489969.1089820499</v>
      </c>
      <c r="E17" s="32">
        <v>3249437.2329871799</v>
      </c>
      <c r="F17" s="32">
        <v>240531.87599487201</v>
      </c>
      <c r="G17" s="32">
        <v>3249437.2329871799</v>
      </c>
      <c r="H17" s="32">
        <v>6.8920918347334506E-2</v>
      </c>
    </row>
    <row r="18" spans="1:8" ht="14.25" x14ac:dyDescent="0.2">
      <c r="A18" s="32">
        <v>17</v>
      </c>
      <c r="B18" s="33">
        <v>31</v>
      </c>
      <c r="C18" s="32">
        <v>42787.650999999998</v>
      </c>
      <c r="D18" s="32">
        <v>327145.91592527</v>
      </c>
      <c r="E18" s="32">
        <v>265363.32158785401</v>
      </c>
      <c r="F18" s="32">
        <v>61782.594337416602</v>
      </c>
      <c r="G18" s="32">
        <v>265363.32158785401</v>
      </c>
      <c r="H18" s="32">
        <v>0.188853326084406</v>
      </c>
    </row>
    <row r="19" spans="1:8" ht="14.25" x14ac:dyDescent="0.2">
      <c r="A19" s="32">
        <v>18</v>
      </c>
      <c r="B19" s="33">
        <v>32</v>
      </c>
      <c r="C19" s="32">
        <v>24031.906999999999</v>
      </c>
      <c r="D19" s="32">
        <v>361923.68419265602</v>
      </c>
      <c r="E19" s="32">
        <v>334339.18701398902</v>
      </c>
      <c r="F19" s="32">
        <v>27584.497178666501</v>
      </c>
      <c r="G19" s="32">
        <v>334339.18701398902</v>
      </c>
      <c r="H19" s="32">
        <v>7.6216336159926401E-2</v>
      </c>
    </row>
    <row r="20" spans="1:8" ht="14.25" x14ac:dyDescent="0.2">
      <c r="A20" s="32">
        <v>19</v>
      </c>
      <c r="B20" s="33">
        <v>33</v>
      </c>
      <c r="C20" s="32">
        <v>45418.057000000001</v>
      </c>
      <c r="D20" s="32">
        <v>591669.81707963103</v>
      </c>
      <c r="E20" s="32">
        <v>473788.88073132298</v>
      </c>
      <c r="F20" s="32">
        <v>117880.93634830799</v>
      </c>
      <c r="G20" s="32">
        <v>473788.88073132298</v>
      </c>
      <c r="H20" s="32">
        <v>0.19923432452604301</v>
      </c>
    </row>
    <row r="21" spans="1:8" ht="14.25" x14ac:dyDescent="0.2">
      <c r="A21" s="32">
        <v>20</v>
      </c>
      <c r="B21" s="33">
        <v>34</v>
      </c>
      <c r="C21" s="32">
        <v>66292.547000000006</v>
      </c>
      <c r="D21" s="32">
        <v>370689.03550102899</v>
      </c>
      <c r="E21" s="32">
        <v>249415.26538036301</v>
      </c>
      <c r="F21" s="32">
        <v>121273.770120666</v>
      </c>
      <c r="G21" s="32">
        <v>249415.26538036301</v>
      </c>
      <c r="H21" s="32">
        <v>0.32715769420250201</v>
      </c>
    </row>
    <row r="22" spans="1:8" ht="14.25" x14ac:dyDescent="0.2">
      <c r="A22" s="32">
        <v>21</v>
      </c>
      <c r="B22" s="33">
        <v>35</v>
      </c>
      <c r="C22" s="32">
        <v>53395.285000000003</v>
      </c>
      <c r="D22" s="32">
        <v>1228442.34556991</v>
      </c>
      <c r="E22" s="32">
        <v>1220895.96563097</v>
      </c>
      <c r="F22" s="32">
        <v>7546.3799389380501</v>
      </c>
      <c r="G22" s="32">
        <v>1220895.96563097</v>
      </c>
      <c r="H22" s="32">
        <v>6.1430477109099199E-3</v>
      </c>
    </row>
    <row r="23" spans="1:8" ht="14.25" x14ac:dyDescent="0.2">
      <c r="A23" s="32">
        <v>22</v>
      </c>
      <c r="B23" s="33">
        <v>36</v>
      </c>
      <c r="C23" s="32">
        <v>185519.318</v>
      </c>
      <c r="D23" s="32">
        <v>921160.36718761094</v>
      </c>
      <c r="E23" s="32">
        <v>803005.59505487105</v>
      </c>
      <c r="F23" s="32">
        <v>118154.77213274001</v>
      </c>
      <c r="G23" s="32">
        <v>803005.59505487105</v>
      </c>
      <c r="H23" s="32">
        <v>0.128267320589875</v>
      </c>
    </row>
    <row r="24" spans="1:8" ht="14.25" x14ac:dyDescent="0.2">
      <c r="A24" s="32">
        <v>23</v>
      </c>
      <c r="B24" s="33">
        <v>37</v>
      </c>
      <c r="C24" s="32">
        <v>155198.04</v>
      </c>
      <c r="D24" s="32">
        <v>1201025.35421593</v>
      </c>
      <c r="E24" s="32">
        <v>1041859.24411058</v>
      </c>
      <c r="F24" s="32">
        <v>159166.11010535099</v>
      </c>
      <c r="G24" s="32">
        <v>1041859.24411058</v>
      </c>
      <c r="H24" s="32">
        <v>0.13252518737146901</v>
      </c>
    </row>
    <row r="25" spans="1:8" ht="14.25" x14ac:dyDescent="0.2">
      <c r="A25" s="32">
        <v>24</v>
      </c>
      <c r="B25" s="33">
        <v>38</v>
      </c>
      <c r="C25" s="32">
        <v>198473.03099999999</v>
      </c>
      <c r="D25" s="32">
        <v>989377.81085929205</v>
      </c>
      <c r="E25" s="32">
        <v>965987.42784336302</v>
      </c>
      <c r="F25" s="32">
        <v>23390.383015929201</v>
      </c>
      <c r="G25" s="32">
        <v>965987.42784336302</v>
      </c>
      <c r="H25" s="32">
        <v>2.3641507581026299E-2</v>
      </c>
    </row>
    <row r="26" spans="1:8" ht="14.25" x14ac:dyDescent="0.2">
      <c r="A26" s="32">
        <v>25</v>
      </c>
      <c r="B26" s="33">
        <v>39</v>
      </c>
      <c r="C26" s="32">
        <v>98653.062999999995</v>
      </c>
      <c r="D26" s="32">
        <v>144706.72605309001</v>
      </c>
      <c r="E26" s="32">
        <v>105224.948665355</v>
      </c>
      <c r="F26" s="32">
        <v>39481.777387735201</v>
      </c>
      <c r="G26" s="32">
        <v>105224.948665355</v>
      </c>
      <c r="H26" s="32">
        <v>0.27283996027420498</v>
      </c>
    </row>
    <row r="27" spans="1:8" ht="14.25" x14ac:dyDescent="0.2">
      <c r="A27" s="32">
        <v>26</v>
      </c>
      <c r="B27" s="33">
        <v>42</v>
      </c>
      <c r="C27" s="32">
        <v>12105.902</v>
      </c>
      <c r="D27" s="32">
        <v>192169.41130000001</v>
      </c>
      <c r="E27" s="32">
        <v>178334.56080000001</v>
      </c>
      <c r="F27" s="32">
        <v>13834.8505</v>
      </c>
      <c r="G27" s="32">
        <v>178334.56080000001</v>
      </c>
      <c r="H27" s="32">
        <v>7.1992989968638205E-2</v>
      </c>
    </row>
    <row r="28" spans="1:8" ht="14.25" x14ac:dyDescent="0.2">
      <c r="A28" s="32">
        <v>27</v>
      </c>
      <c r="B28" s="33">
        <v>75</v>
      </c>
      <c r="C28" s="32">
        <v>457</v>
      </c>
      <c r="D28" s="32">
        <v>295297.86328717897</v>
      </c>
      <c r="E28" s="32">
        <v>277589.484003419</v>
      </c>
      <c r="F28" s="32">
        <v>17708.3792837607</v>
      </c>
      <c r="G28" s="32">
        <v>277589.484003419</v>
      </c>
      <c r="H28" s="32">
        <v>5.9967854445797802E-2</v>
      </c>
    </row>
    <row r="29" spans="1:8" ht="14.25" x14ac:dyDescent="0.2">
      <c r="A29" s="32">
        <v>28</v>
      </c>
      <c r="B29" s="33">
        <v>76</v>
      </c>
      <c r="C29" s="32">
        <v>3282</v>
      </c>
      <c r="D29" s="32">
        <v>462271.54529059801</v>
      </c>
      <c r="E29" s="32">
        <v>434406.457376923</v>
      </c>
      <c r="F29" s="32">
        <v>27865.087913675201</v>
      </c>
      <c r="G29" s="32">
        <v>434406.457376923</v>
      </c>
      <c r="H29" s="32">
        <v>6.0278613722932799E-2</v>
      </c>
    </row>
    <row r="30" spans="1:8" ht="14.25" x14ac:dyDescent="0.2">
      <c r="A30" s="32">
        <v>29</v>
      </c>
      <c r="B30" s="33">
        <v>99</v>
      </c>
      <c r="C30" s="32">
        <v>37</v>
      </c>
      <c r="D30" s="32">
        <v>39190.906134180499</v>
      </c>
      <c r="E30" s="32">
        <v>35457.519098404096</v>
      </c>
      <c r="F30" s="32">
        <v>3733.3870357764199</v>
      </c>
      <c r="G30" s="32">
        <v>35457.519098404096</v>
      </c>
      <c r="H30" s="32">
        <v>9.5261564583226904E-2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2014-08-25T02:04:40Z</dcterms:modified>
</cp:coreProperties>
</file>