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<sst xmlns="http://schemas.openxmlformats.org/spreadsheetml/2006/main" count="116" uniqueCount="73">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</sst>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" sqref="H1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16072240.266899999</v>
      </c>
      <c r="F3" s="25">
        <f>RA!I7</f>
        <v>2046095.7708000001</v>
      </c>
      <c r="G3" s="16">
        <f>E3-F3</f>
        <v>14026144.496099999</v>
      </c>
      <c r="H3" s="27">
        <f>RA!J7</f>
        <v>12.730619607609</v>
      </c>
      <c r="I3" s="20">
        <f>SUM(I4:I40)</f>
        <v>16072245.180040762</v>
      </c>
      <c r="J3" s="21">
        <f>SUM(J4:J40)</f>
        <v>14026144.628643423</v>
      </c>
      <c r="K3" s="22">
        <f>E3-I3</f>
        <v>-4.9131407625973225</v>
      </c>
      <c r="L3" s="22">
        <f>G3-J3</f>
        <v>-0.13254342414438725</v>
      </c>
    </row>
    <row r="4" spans="1:13" x14ac:dyDescent="0.15">
      <c r="A4" s="40">
        <f>RA!A8</f>
        <v>41877</v>
      </c>
      <c r="B4" s="12">
        <v>12</v>
      </c>
      <c r="C4" s="37" t="s">
        <v>6</v>
      </c>
      <c r="D4" s="37"/>
      <c r="E4" s="15">
        <f>VLOOKUP(C4,RA!B8:D39,3,0)</f>
        <v>654797.92500000005</v>
      </c>
      <c r="F4" s="25">
        <f>VLOOKUP(C4,RA!B8:I43,8,0)</f>
        <v>169256.2176</v>
      </c>
      <c r="G4" s="16">
        <f t="shared" ref="G4:G40" si="0">E4-F4</f>
        <v>485541.70740000007</v>
      </c>
      <c r="H4" s="27">
        <f>RA!J8</f>
        <v>25.848618503181701</v>
      </c>
      <c r="I4" s="20">
        <f>VLOOKUP(B4,RMS!B:D,3,FALSE)</f>
        <v>654798.59243589698</v>
      </c>
      <c r="J4" s="21">
        <f>VLOOKUP(B4,RMS!B:E,4,FALSE)</f>
        <v>485541.715446154</v>
      </c>
      <c r="K4" s="22">
        <f t="shared" ref="K4:K40" si="1">E4-I4</f>
        <v>-0.66743589693214744</v>
      </c>
      <c r="L4" s="22">
        <f t="shared" ref="L4:L40" si="2">G4-J4</f>
        <v>-8.0461539328098297E-3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186070.97029999999</v>
      </c>
      <c r="F5" s="25">
        <f>VLOOKUP(C5,RA!B9:I44,8,0)</f>
        <v>31925.309499999999</v>
      </c>
      <c r="G5" s="16">
        <f t="shared" si="0"/>
        <v>154145.66079999998</v>
      </c>
      <c r="H5" s="27">
        <f>RA!J9</f>
        <v>17.157598226379498</v>
      </c>
      <c r="I5" s="20">
        <f>VLOOKUP(B5,RMS!B:D,3,FALSE)</f>
        <v>186071.10088889601</v>
      </c>
      <c r="J5" s="21">
        <f>VLOOKUP(B5,RMS!B:E,4,FALSE)</f>
        <v>154145.65914970101</v>
      </c>
      <c r="K5" s="22">
        <f t="shared" si="1"/>
        <v>-0.1305888960196171</v>
      </c>
      <c r="L5" s="22">
        <f t="shared" si="2"/>
        <v>1.6502989747095853E-3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160140.29920000001</v>
      </c>
      <c r="F6" s="25">
        <f>VLOOKUP(C6,RA!B10:I45,8,0)</f>
        <v>39036.450199999999</v>
      </c>
      <c r="G6" s="16">
        <f t="shared" si="0"/>
        <v>121103.84900000002</v>
      </c>
      <c r="H6" s="27">
        <f>RA!J10</f>
        <v>24.376406435488899</v>
      </c>
      <c r="I6" s="20">
        <f>VLOOKUP(B6,RMS!B:D,3,FALSE)</f>
        <v>160142.44454187999</v>
      </c>
      <c r="J6" s="21">
        <f>VLOOKUP(B6,RMS!B:E,4,FALSE)</f>
        <v>121103.84888547</v>
      </c>
      <c r="K6" s="22">
        <f t="shared" si="1"/>
        <v>-2.1453418799792416</v>
      </c>
      <c r="L6" s="22">
        <f t="shared" si="2"/>
        <v>1.1453001934569329E-4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49388.294000000002</v>
      </c>
      <c r="F7" s="25">
        <f>VLOOKUP(C7,RA!B11:I46,8,0)</f>
        <v>10554.4534</v>
      </c>
      <c r="G7" s="16">
        <f t="shared" si="0"/>
        <v>38833.840600000003</v>
      </c>
      <c r="H7" s="27">
        <f>RA!J11</f>
        <v>21.370354278688001</v>
      </c>
      <c r="I7" s="20">
        <f>VLOOKUP(B7,RMS!B:D,3,FALSE)</f>
        <v>49388.324387179498</v>
      </c>
      <c r="J7" s="21">
        <f>VLOOKUP(B7,RMS!B:E,4,FALSE)</f>
        <v>38833.840575213697</v>
      </c>
      <c r="K7" s="22">
        <f t="shared" si="1"/>
        <v>-3.0387179496756289E-2</v>
      </c>
      <c r="L7" s="22">
        <f t="shared" si="2"/>
        <v>2.4786306312307715E-5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137051.6275</v>
      </c>
      <c r="F8" s="25">
        <f>VLOOKUP(C8,RA!B12:I47,8,0)</f>
        <v>22387.2402</v>
      </c>
      <c r="G8" s="16">
        <f t="shared" si="0"/>
        <v>114664.3873</v>
      </c>
      <c r="H8" s="27">
        <f>RA!J12</f>
        <v>16.334895548759501</v>
      </c>
      <c r="I8" s="20">
        <f>VLOOKUP(B8,RMS!B:D,3,FALSE)</f>
        <v>137051.63087692301</v>
      </c>
      <c r="J8" s="21">
        <f>VLOOKUP(B8,RMS!B:E,4,FALSE)</f>
        <v>114664.386905983</v>
      </c>
      <c r="K8" s="22">
        <f t="shared" si="1"/>
        <v>-3.3769230067264289E-3</v>
      </c>
      <c r="L8" s="22">
        <f t="shared" si="2"/>
        <v>3.9401699905283749E-4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277009.48629999999</v>
      </c>
      <c r="F9" s="25">
        <f>VLOOKUP(C9,RA!B13:I48,8,0)</f>
        <v>77119.106499999994</v>
      </c>
      <c r="G9" s="16">
        <f t="shared" si="0"/>
        <v>199890.3798</v>
      </c>
      <c r="H9" s="27">
        <f>RA!J13</f>
        <v>27.8398792510955</v>
      </c>
      <c r="I9" s="20">
        <f>VLOOKUP(B9,RMS!B:D,3,FALSE)</f>
        <v>277009.72215812001</v>
      </c>
      <c r="J9" s="21">
        <f>VLOOKUP(B9,RMS!B:E,4,FALSE)</f>
        <v>199890.37897692301</v>
      </c>
      <c r="K9" s="22">
        <f t="shared" si="1"/>
        <v>-0.23585812002420425</v>
      </c>
      <c r="L9" s="22">
        <f t="shared" si="2"/>
        <v>8.2307698903605342E-4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143374.6165</v>
      </c>
      <c r="F10" s="25">
        <f>VLOOKUP(C10,RA!B14:I49,8,0)</f>
        <v>11080.408799999999</v>
      </c>
      <c r="G10" s="16">
        <f t="shared" si="0"/>
        <v>132294.2077</v>
      </c>
      <c r="H10" s="27">
        <f>RA!J14</f>
        <v>7.7282918486481202</v>
      </c>
      <c r="I10" s="20">
        <f>VLOOKUP(B10,RMS!B:D,3,FALSE)</f>
        <v>143374.61331025601</v>
      </c>
      <c r="J10" s="21">
        <f>VLOOKUP(B10,RMS!B:E,4,FALSE)</f>
        <v>132294.206992308</v>
      </c>
      <c r="K10" s="22">
        <f t="shared" si="1"/>
        <v>3.1897439912427217E-3</v>
      </c>
      <c r="L10" s="22">
        <f t="shared" si="2"/>
        <v>7.0769200101494789E-4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82181.450400000002</v>
      </c>
      <c r="F11" s="25">
        <f>VLOOKUP(C11,RA!B15:I50,8,0)</f>
        <v>21869.5671</v>
      </c>
      <c r="G11" s="16">
        <f t="shared" si="0"/>
        <v>60311.883300000001</v>
      </c>
      <c r="H11" s="27">
        <f>RA!J15</f>
        <v>26.6113179964028</v>
      </c>
      <c r="I11" s="20">
        <f>VLOOKUP(B11,RMS!B:D,3,FALSE)</f>
        <v>82181.475257265003</v>
      </c>
      <c r="J11" s="21">
        <f>VLOOKUP(B11,RMS!B:E,4,FALSE)</f>
        <v>60311.884459829103</v>
      </c>
      <c r="K11" s="22">
        <f t="shared" si="1"/>
        <v>-2.4857265001628548E-2</v>
      </c>
      <c r="L11" s="22">
        <f t="shared" si="2"/>
        <v>-1.1598291021073237E-3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854618.00639999995</v>
      </c>
      <c r="F12" s="25">
        <f>VLOOKUP(C12,RA!B16:I51,8,0)</f>
        <v>37659.830300000001</v>
      </c>
      <c r="G12" s="16">
        <f t="shared" si="0"/>
        <v>816958.17609999992</v>
      </c>
      <c r="H12" s="27">
        <f>RA!J16</f>
        <v>4.40662729055272</v>
      </c>
      <c r="I12" s="20">
        <f>VLOOKUP(B12,RMS!B:D,3,FALSE)</f>
        <v>854617.80669999996</v>
      </c>
      <c r="J12" s="21">
        <f>VLOOKUP(B12,RMS!B:E,4,FALSE)</f>
        <v>816958.17610000004</v>
      </c>
      <c r="K12" s="22">
        <f t="shared" si="1"/>
        <v>0.1996999999973923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704741.82</v>
      </c>
      <c r="F13" s="25">
        <f>VLOOKUP(C13,RA!B17:I52,8,0)</f>
        <v>75710.990900000004</v>
      </c>
      <c r="G13" s="16">
        <f t="shared" si="0"/>
        <v>629030.82909999997</v>
      </c>
      <c r="H13" s="27">
        <f>RA!J17</f>
        <v>10.743081899127301</v>
      </c>
      <c r="I13" s="20">
        <f>VLOOKUP(B13,RMS!B:D,3,FALSE)</f>
        <v>704741.873420513</v>
      </c>
      <c r="J13" s="21">
        <f>VLOOKUP(B13,RMS!B:E,4,FALSE)</f>
        <v>629030.83510341903</v>
      </c>
      <c r="K13" s="22">
        <f t="shared" si="1"/>
        <v>-5.3420513053424656E-2</v>
      </c>
      <c r="L13" s="22">
        <f t="shared" si="2"/>
        <v>-6.0034190537407994E-3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1692177.7825</v>
      </c>
      <c r="F14" s="25">
        <f>VLOOKUP(C14,RA!B18:I53,8,0)</f>
        <v>276518.41369999998</v>
      </c>
      <c r="G14" s="16">
        <f t="shared" si="0"/>
        <v>1415659.3688000001</v>
      </c>
      <c r="H14" s="27">
        <f>RA!J18</f>
        <v>16.340978859294299</v>
      </c>
      <c r="I14" s="20">
        <f>VLOOKUP(B14,RMS!B:D,3,FALSE)</f>
        <v>1692178.08770769</v>
      </c>
      <c r="J14" s="21">
        <f>VLOOKUP(B14,RMS!B:E,4,FALSE)</f>
        <v>1415659.3715965799</v>
      </c>
      <c r="K14" s="22">
        <f t="shared" si="1"/>
        <v>-0.30520768999122083</v>
      </c>
      <c r="L14" s="22">
        <f t="shared" si="2"/>
        <v>-2.7965798508375883E-3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432460.47560000001</v>
      </c>
      <c r="F15" s="25">
        <f>VLOOKUP(C15,RA!B19:I54,8,0)</f>
        <v>52964.566200000001</v>
      </c>
      <c r="G15" s="16">
        <f t="shared" si="0"/>
        <v>379495.9094</v>
      </c>
      <c r="H15" s="27">
        <f>RA!J19</f>
        <v>12.247261700972</v>
      </c>
      <c r="I15" s="20">
        <f>VLOOKUP(B15,RMS!B:D,3,FALSE)</f>
        <v>432460.47866068402</v>
      </c>
      <c r="J15" s="21">
        <f>VLOOKUP(B15,RMS!B:E,4,FALSE)</f>
        <v>379495.908505128</v>
      </c>
      <c r="K15" s="22">
        <f t="shared" si="1"/>
        <v>-3.0606840155087411E-3</v>
      </c>
      <c r="L15" s="22">
        <f t="shared" si="2"/>
        <v>8.9487200602889061E-4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921465.15489999996</v>
      </c>
      <c r="F16" s="25">
        <f>VLOOKUP(C16,RA!B20:I55,8,0)</f>
        <v>72767.934299999994</v>
      </c>
      <c r="G16" s="16">
        <f t="shared" si="0"/>
        <v>848697.2206</v>
      </c>
      <c r="H16" s="27">
        <f>RA!J20</f>
        <v>7.8969816615471498</v>
      </c>
      <c r="I16" s="20">
        <f>VLOOKUP(B16,RMS!B:D,3,FALSE)</f>
        <v>921465.13359999994</v>
      </c>
      <c r="J16" s="21">
        <f>VLOOKUP(B16,RMS!B:E,4,FALSE)</f>
        <v>848697.2206</v>
      </c>
      <c r="K16" s="22">
        <f t="shared" si="1"/>
        <v>2.1300000022165477E-2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359389.12640000001</v>
      </c>
      <c r="F17" s="25">
        <f>VLOOKUP(C17,RA!B21:I56,8,0)</f>
        <v>34139.1489</v>
      </c>
      <c r="G17" s="16">
        <f t="shared" si="0"/>
        <v>325249.97750000004</v>
      </c>
      <c r="H17" s="27">
        <f>RA!J21</f>
        <v>9.49921586164049</v>
      </c>
      <c r="I17" s="20">
        <f>VLOOKUP(B17,RMS!B:D,3,FALSE)</f>
        <v>359388.94798348099</v>
      </c>
      <c r="J17" s="21">
        <f>VLOOKUP(B17,RMS!B:E,4,FALSE)</f>
        <v>325249.977387611</v>
      </c>
      <c r="K17" s="22">
        <f t="shared" si="1"/>
        <v>0.17841651901835576</v>
      </c>
      <c r="L17" s="22">
        <f t="shared" si="2"/>
        <v>1.1238903971388936E-4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1215377.4955</v>
      </c>
      <c r="F18" s="25">
        <f>VLOOKUP(C18,RA!B22:I57,8,0)</f>
        <v>147845.34340000001</v>
      </c>
      <c r="G18" s="16">
        <f t="shared" si="0"/>
        <v>1067532.1521000001</v>
      </c>
      <c r="H18" s="27">
        <f>RA!J22</f>
        <v>12.164561541365201</v>
      </c>
      <c r="I18" s="20">
        <f>VLOOKUP(B18,RMS!B:D,3,FALSE)</f>
        <v>1215378.03303333</v>
      </c>
      <c r="J18" s="21">
        <f>VLOOKUP(B18,RMS!B:E,4,FALSE)</f>
        <v>1067532.1536999999</v>
      </c>
      <c r="K18" s="22">
        <f t="shared" si="1"/>
        <v>-0.53753333003260195</v>
      </c>
      <c r="L18" s="22">
        <f t="shared" si="2"/>
        <v>-1.5999998431652784E-3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2642634.8292</v>
      </c>
      <c r="F19" s="25">
        <f>VLOOKUP(C19,RA!B23:I58,8,0)</f>
        <v>277645.52230000001</v>
      </c>
      <c r="G19" s="16">
        <f t="shared" si="0"/>
        <v>2364989.3069000002</v>
      </c>
      <c r="H19" s="27">
        <f>RA!J23</f>
        <v>10.506390032861701</v>
      </c>
      <c r="I19" s="20">
        <f>VLOOKUP(B19,RMS!B:D,3,FALSE)</f>
        <v>2642636.1203324799</v>
      </c>
      <c r="J19" s="21">
        <f>VLOOKUP(B19,RMS!B:E,4,FALSE)</f>
        <v>2364989.3534316202</v>
      </c>
      <c r="K19" s="22">
        <f t="shared" si="1"/>
        <v>-1.2911324799060822</v>
      </c>
      <c r="L19" s="22">
        <f t="shared" si="2"/>
        <v>-4.6531619969755411E-2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270066.29080000002</v>
      </c>
      <c r="F20" s="25">
        <f>VLOOKUP(C20,RA!B24:I59,8,0)</f>
        <v>52864.5579</v>
      </c>
      <c r="G20" s="16">
        <f t="shared" si="0"/>
        <v>217201.7329</v>
      </c>
      <c r="H20" s="27">
        <f>RA!J24</f>
        <v>19.574659889393399</v>
      </c>
      <c r="I20" s="20">
        <f>VLOOKUP(B20,RMS!B:D,3,FALSE)</f>
        <v>270066.29116126598</v>
      </c>
      <c r="J20" s="21">
        <f>VLOOKUP(B20,RMS!B:E,4,FALSE)</f>
        <v>217201.729856622</v>
      </c>
      <c r="K20" s="22">
        <f t="shared" si="1"/>
        <v>-3.6126596387475729E-4</v>
      </c>
      <c r="L20" s="22">
        <f t="shared" si="2"/>
        <v>3.0433780048042536E-3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234958.72380000001</v>
      </c>
      <c r="F21" s="25">
        <f>VLOOKUP(C21,RA!B25:I60,8,0)</f>
        <v>25499.356100000001</v>
      </c>
      <c r="G21" s="16">
        <f t="shared" si="0"/>
        <v>209459.3677</v>
      </c>
      <c r="H21" s="27">
        <f>RA!J25</f>
        <v>10.852696034264</v>
      </c>
      <c r="I21" s="20">
        <f>VLOOKUP(B21,RMS!B:D,3,FALSE)</f>
        <v>234958.72966879999</v>
      </c>
      <c r="J21" s="21">
        <f>VLOOKUP(B21,RMS!B:E,4,FALSE)</f>
        <v>209459.36508917701</v>
      </c>
      <c r="K21" s="22">
        <f t="shared" si="1"/>
        <v>-5.8687999844551086E-3</v>
      </c>
      <c r="L21" s="22">
        <f t="shared" si="2"/>
        <v>2.6108229940291494E-3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483185.16820000001</v>
      </c>
      <c r="F22" s="25">
        <f>VLOOKUP(C22,RA!B26:I61,8,0)</f>
        <v>99601.950200000007</v>
      </c>
      <c r="G22" s="16">
        <f t="shared" si="0"/>
        <v>383583.21799999999</v>
      </c>
      <c r="H22" s="27">
        <f>RA!J26</f>
        <v>20.613619116465301</v>
      </c>
      <c r="I22" s="20">
        <f>VLOOKUP(B22,RMS!B:D,3,FALSE)</f>
        <v>483185.20268245199</v>
      </c>
      <c r="J22" s="21">
        <f>VLOOKUP(B22,RMS!B:E,4,FALSE)</f>
        <v>383583.17808310199</v>
      </c>
      <c r="K22" s="22">
        <f t="shared" si="1"/>
        <v>-3.4482451970688999E-2</v>
      </c>
      <c r="L22" s="22">
        <f t="shared" si="2"/>
        <v>3.9916898007504642E-2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330091.3677</v>
      </c>
      <c r="F23" s="25">
        <f>VLOOKUP(C23,RA!B27:I62,8,0)</f>
        <v>107996.77680000001</v>
      </c>
      <c r="G23" s="16">
        <f t="shared" si="0"/>
        <v>222094.59090000001</v>
      </c>
      <c r="H23" s="27">
        <f>RA!J27</f>
        <v>32.7172375189622</v>
      </c>
      <c r="I23" s="20">
        <f>VLOOKUP(B23,RMS!B:D,3,FALSE)</f>
        <v>330091.32958072802</v>
      </c>
      <c r="J23" s="21">
        <f>VLOOKUP(B23,RMS!B:E,4,FALSE)</f>
        <v>222094.604472062</v>
      </c>
      <c r="K23" s="22">
        <f t="shared" si="1"/>
        <v>3.8119271979667246E-2</v>
      </c>
      <c r="L23" s="22">
        <f t="shared" si="2"/>
        <v>-1.3572061987360939E-2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924949.08530000004</v>
      </c>
      <c r="F24" s="25">
        <f>VLOOKUP(C24,RA!B28:I63,8,0)</f>
        <v>40553.656199999998</v>
      </c>
      <c r="G24" s="16">
        <f t="shared" si="0"/>
        <v>884395.42910000007</v>
      </c>
      <c r="H24" s="27">
        <f>RA!J28</f>
        <v>4.3844203799441299</v>
      </c>
      <c r="I24" s="20">
        <f>VLOOKUP(B24,RMS!B:D,3,FALSE)</f>
        <v>924949.085142478</v>
      </c>
      <c r="J24" s="21">
        <f>VLOOKUP(B24,RMS!B:E,4,FALSE)</f>
        <v>884395.43223274301</v>
      </c>
      <c r="K24" s="22">
        <f t="shared" si="1"/>
        <v>1.5752203762531281E-4</v>
      </c>
      <c r="L24" s="22">
        <f t="shared" si="2"/>
        <v>-3.13274294603616E-3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705356.65229999996</v>
      </c>
      <c r="F25" s="25">
        <f>VLOOKUP(C25,RA!B29:I64,8,0)</f>
        <v>102025.41869999999</v>
      </c>
      <c r="G25" s="16">
        <f t="shared" si="0"/>
        <v>603331.23359999992</v>
      </c>
      <c r="H25" s="27">
        <f>RA!J29</f>
        <v>14.4643732170554</v>
      </c>
      <c r="I25" s="20">
        <f>VLOOKUP(B25,RMS!B:D,3,FALSE)</f>
        <v>705356.64941946894</v>
      </c>
      <c r="J25" s="21">
        <f>VLOOKUP(B25,RMS!B:E,4,FALSE)</f>
        <v>603331.31121684005</v>
      </c>
      <c r="K25" s="22">
        <f t="shared" si="1"/>
        <v>2.8805310139432549E-3</v>
      </c>
      <c r="L25" s="22">
        <f t="shared" si="2"/>
        <v>-7.761684013530612E-2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945767.24509999994</v>
      </c>
      <c r="F26" s="25">
        <f>VLOOKUP(C26,RA!B30:I65,8,0)</f>
        <v>139022.8628</v>
      </c>
      <c r="G26" s="16">
        <f t="shared" si="0"/>
        <v>806744.38229999994</v>
      </c>
      <c r="H26" s="27">
        <f>RA!J30</f>
        <v>14.699479551684</v>
      </c>
      <c r="I26" s="20">
        <f>VLOOKUP(B26,RMS!B:D,3,FALSE)</f>
        <v>945767.22083805304</v>
      </c>
      <c r="J26" s="21">
        <f>VLOOKUP(B26,RMS!B:E,4,FALSE)</f>
        <v>806744.37397026597</v>
      </c>
      <c r="K26" s="22">
        <f t="shared" si="1"/>
        <v>2.4261946906335652E-2</v>
      </c>
      <c r="L26" s="22">
        <f t="shared" si="2"/>
        <v>8.3297339733690023E-3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734510.65130000003</v>
      </c>
      <c r="F27" s="25">
        <f>VLOOKUP(C27,RA!B31:I66,8,0)</f>
        <v>28737.995299999999</v>
      </c>
      <c r="G27" s="16">
        <f t="shared" si="0"/>
        <v>705772.65600000008</v>
      </c>
      <c r="H27" s="27">
        <f>RA!J31</f>
        <v>3.9125362238297101</v>
      </c>
      <c r="I27" s="20">
        <f>VLOOKUP(B27,RMS!B:D,3,FALSE)</f>
        <v>734510.62185309699</v>
      </c>
      <c r="J27" s="21">
        <f>VLOOKUP(B27,RMS!B:E,4,FALSE)</f>
        <v>705772.70494778804</v>
      </c>
      <c r="K27" s="22">
        <f t="shared" si="1"/>
        <v>2.9446903034113348E-2</v>
      </c>
      <c r="L27" s="22">
        <f t="shared" si="2"/>
        <v>-4.8947787960059941E-2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124585.9614</v>
      </c>
      <c r="F28" s="25">
        <f>VLOOKUP(C28,RA!B32:I67,8,0)</f>
        <v>35304.328000000001</v>
      </c>
      <c r="G28" s="16">
        <f t="shared" si="0"/>
        <v>89281.633399999992</v>
      </c>
      <c r="H28" s="27">
        <f>RA!J32</f>
        <v>28.3373243688755</v>
      </c>
      <c r="I28" s="20">
        <f>VLOOKUP(B28,RMS!B:D,3,FALSE)</f>
        <v>124585.910365638</v>
      </c>
      <c r="J28" s="21">
        <f>VLOOKUP(B28,RMS!B:E,4,FALSE)</f>
        <v>89281.618501621706</v>
      </c>
      <c r="K28" s="22">
        <f t="shared" si="1"/>
        <v>5.103436199715361E-2</v>
      </c>
      <c r="L28" s="22">
        <f t="shared" si="2"/>
        <v>1.4898378285579383E-2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152748.0411</v>
      </c>
      <c r="F31" s="25">
        <f>VLOOKUP(C31,RA!B35:I70,8,0)</f>
        <v>14411.872799999999</v>
      </c>
      <c r="G31" s="16">
        <f t="shared" si="0"/>
        <v>138336.16829999999</v>
      </c>
      <c r="H31" s="27">
        <f>RA!J35</f>
        <v>9.4350622739344594</v>
      </c>
      <c r="I31" s="20">
        <f>VLOOKUP(B31,RMS!B:D,3,FALSE)</f>
        <v>152748.04</v>
      </c>
      <c r="J31" s="21">
        <f>VLOOKUP(B31,RMS!B:E,4,FALSE)</f>
        <v>138336.1661</v>
      </c>
      <c r="K31" s="22">
        <f t="shared" si="1"/>
        <v>1.0999999940395355E-3</v>
      </c>
      <c r="L31" s="22">
        <f t="shared" si="2"/>
        <v>2.199999988079071E-3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220883.33360000001</v>
      </c>
      <c r="F35" s="25">
        <f>VLOOKUP(C35,RA!B8:I74,8,0)</f>
        <v>12860.3289</v>
      </c>
      <c r="G35" s="16">
        <f t="shared" si="0"/>
        <v>208023.00470000002</v>
      </c>
      <c r="H35" s="27">
        <f>RA!J39</f>
        <v>5.8222269151772696</v>
      </c>
      <c r="I35" s="20">
        <f>VLOOKUP(B35,RMS!B:D,3,FALSE)</f>
        <v>220883.33336837601</v>
      </c>
      <c r="J35" s="21">
        <f>VLOOKUP(B35,RMS!B:E,4,FALSE)</f>
        <v>208023.005377778</v>
      </c>
      <c r="K35" s="22">
        <f t="shared" si="1"/>
        <v>2.3162399884313345E-4</v>
      </c>
      <c r="L35" s="22">
        <f t="shared" si="2"/>
        <v>-6.7777797812595963E-4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355097.66869999998</v>
      </c>
      <c r="F36" s="25">
        <f>VLOOKUP(C36,RA!B8:I75,8,0)</f>
        <v>18768.488600000001</v>
      </c>
      <c r="G36" s="16">
        <f t="shared" si="0"/>
        <v>336329.1801</v>
      </c>
      <c r="H36" s="27">
        <f>RA!J40</f>
        <v>5.28544404943879</v>
      </c>
      <c r="I36" s="20">
        <f>VLOOKUP(B36,RMS!B:D,3,FALSE)</f>
        <v>355097.662717094</v>
      </c>
      <c r="J36" s="21">
        <f>VLOOKUP(B36,RMS!B:E,4,FALSE)</f>
        <v>336329.17824444402</v>
      </c>
      <c r="K36" s="22">
        <f t="shared" si="1"/>
        <v>5.9829059755429626E-3</v>
      </c>
      <c r="L36" s="22">
        <f t="shared" si="2"/>
        <v>1.8555559800006449E-3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77160.717900000003</v>
      </c>
      <c r="F40" s="25">
        <f>VLOOKUP(C40,RA!B8:I78,8,0)</f>
        <v>9967.6751999999997</v>
      </c>
      <c r="G40" s="16">
        <f t="shared" si="0"/>
        <v>67193.042700000005</v>
      </c>
      <c r="H40" s="27">
        <f>RA!J43</f>
        <v>0</v>
      </c>
      <c r="I40" s="20">
        <f>VLOOKUP(B40,RMS!B:D,3,FALSE)</f>
        <v>77160.717948717895</v>
      </c>
      <c r="J40" s="21">
        <f>VLOOKUP(B40,RMS!B:E,4,FALSE)</f>
        <v>67193.042735042705</v>
      </c>
      <c r="K40" s="22">
        <f t="shared" si="1"/>
        <v>-4.8717891331762075E-5</v>
      </c>
      <c r="L40" s="22">
        <f t="shared" si="2"/>
        <v>-3.504269989207387E-5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6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6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7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5"/>
      <c r="W4" s="45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6" t="s">
        <v>4</v>
      </c>
      <c r="C6" s="47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8" t="s">
        <v>5</v>
      </c>
      <c r="B7" s="49"/>
      <c r="C7" s="50"/>
      <c r="D7" s="65">
        <v>16072240.266899999</v>
      </c>
      <c r="E7" s="65">
        <v>20817471</v>
      </c>
      <c r="F7" s="66">
        <v>77.205536959316603</v>
      </c>
      <c r="G7" s="65">
        <v>16128203.314099999</v>
      </c>
      <c r="H7" s="66">
        <v>-0.346988725960995</v>
      </c>
      <c r="I7" s="65">
        <v>2046095.7708000001</v>
      </c>
      <c r="J7" s="66">
        <v>12.730619607609</v>
      </c>
      <c r="K7" s="65">
        <v>1738462.9765999999</v>
      </c>
      <c r="L7" s="66">
        <v>10.7790244377696</v>
      </c>
      <c r="M7" s="66">
        <v>0.176956770630603</v>
      </c>
      <c r="N7" s="65">
        <v>455694161.98710001</v>
      </c>
      <c r="O7" s="65">
        <v>4671213326.5630999</v>
      </c>
      <c r="P7" s="65">
        <v>975065</v>
      </c>
      <c r="Q7" s="65">
        <v>975073</v>
      </c>
      <c r="R7" s="66">
        <v>-8.2045139184699998E-4</v>
      </c>
      <c r="S7" s="65">
        <v>16.4832501083518</v>
      </c>
      <c r="T7" s="65">
        <v>17.571184760833301</v>
      </c>
      <c r="U7" s="67">
        <v>-6.6002435522731</v>
      </c>
      <c r="V7" s="55"/>
      <c r="W7" s="55"/>
    </row>
    <row r="8" spans="1:23" ht="14.25" thickBot="1" x14ac:dyDescent="0.2">
      <c r="A8" s="51">
        <v>41877</v>
      </c>
      <c r="B8" s="41" t="s">
        <v>6</v>
      </c>
      <c r="C8" s="42"/>
      <c r="D8" s="68">
        <v>654797.92500000005</v>
      </c>
      <c r="E8" s="68">
        <v>769143</v>
      </c>
      <c r="F8" s="69">
        <v>85.133443975957704</v>
      </c>
      <c r="G8" s="68">
        <v>603806.75109999999</v>
      </c>
      <c r="H8" s="69">
        <v>8.4449492833767792</v>
      </c>
      <c r="I8" s="68">
        <v>169256.2176</v>
      </c>
      <c r="J8" s="69">
        <v>25.848618503181701</v>
      </c>
      <c r="K8" s="68">
        <v>125070.4999</v>
      </c>
      <c r="L8" s="69">
        <v>20.713663713125101</v>
      </c>
      <c r="M8" s="69">
        <v>0.35328648830322601</v>
      </c>
      <c r="N8" s="68">
        <v>16156710.5416</v>
      </c>
      <c r="O8" s="68">
        <v>176731828.0853</v>
      </c>
      <c r="P8" s="68">
        <v>28058</v>
      </c>
      <c r="Q8" s="68">
        <v>28042</v>
      </c>
      <c r="R8" s="69">
        <v>5.7057271235994002E-2</v>
      </c>
      <c r="S8" s="68">
        <v>23.337298631406401</v>
      </c>
      <c r="T8" s="68">
        <v>23.200198637757701</v>
      </c>
      <c r="U8" s="70">
        <v>0.58747156564306902</v>
      </c>
      <c r="V8" s="55"/>
      <c r="W8" s="55"/>
    </row>
    <row r="9" spans="1:23" ht="12" customHeight="1" thickBot="1" x14ac:dyDescent="0.2">
      <c r="A9" s="52"/>
      <c r="B9" s="41" t="s">
        <v>7</v>
      </c>
      <c r="C9" s="42"/>
      <c r="D9" s="68">
        <v>186070.97029999999</v>
      </c>
      <c r="E9" s="68">
        <v>248652</v>
      </c>
      <c r="F9" s="69">
        <v>74.831881625725899</v>
      </c>
      <c r="G9" s="68">
        <v>189430.03779999999</v>
      </c>
      <c r="H9" s="69">
        <v>-1.7732496593525799</v>
      </c>
      <c r="I9" s="68">
        <v>31925.309499999999</v>
      </c>
      <c r="J9" s="69">
        <v>17.157598226379498</v>
      </c>
      <c r="K9" s="68">
        <v>28130.4709</v>
      </c>
      <c r="L9" s="69">
        <v>14.8500582202808</v>
      </c>
      <c r="M9" s="69">
        <v>0.13490135353546501</v>
      </c>
      <c r="N9" s="68">
        <v>3581564.4791999999</v>
      </c>
      <c r="O9" s="68">
        <v>30716395.943100002</v>
      </c>
      <c r="P9" s="68">
        <v>9820</v>
      </c>
      <c r="Q9" s="68">
        <v>9625</v>
      </c>
      <c r="R9" s="69">
        <v>2.02597402597402</v>
      </c>
      <c r="S9" s="68">
        <v>18.948163981670099</v>
      </c>
      <c r="T9" s="68">
        <v>18.723753880519499</v>
      </c>
      <c r="U9" s="70">
        <v>1.1843369171159299</v>
      </c>
      <c r="V9" s="55"/>
      <c r="W9" s="55"/>
    </row>
    <row r="10" spans="1:23" ht="14.25" thickBot="1" x14ac:dyDescent="0.2">
      <c r="A10" s="52"/>
      <c r="B10" s="41" t="s">
        <v>8</v>
      </c>
      <c r="C10" s="42"/>
      <c r="D10" s="68">
        <v>160140.29920000001</v>
      </c>
      <c r="E10" s="68">
        <v>212857</v>
      </c>
      <c r="F10" s="69">
        <v>75.233748103186699</v>
      </c>
      <c r="G10" s="68">
        <v>153927.24460000001</v>
      </c>
      <c r="H10" s="69">
        <v>4.0363579664831004</v>
      </c>
      <c r="I10" s="68">
        <v>39036.450199999999</v>
      </c>
      <c r="J10" s="69">
        <v>24.376406435488899</v>
      </c>
      <c r="K10" s="68">
        <v>35302.393199999999</v>
      </c>
      <c r="L10" s="69">
        <v>22.934467054053901</v>
      </c>
      <c r="M10" s="69">
        <v>0.105773480535592</v>
      </c>
      <c r="N10" s="68">
        <v>4296603.7708999999</v>
      </c>
      <c r="O10" s="68">
        <v>45564764.762599997</v>
      </c>
      <c r="P10" s="68">
        <v>90698</v>
      </c>
      <c r="Q10" s="68">
        <v>91666</v>
      </c>
      <c r="R10" s="69">
        <v>-1.05600768005586</v>
      </c>
      <c r="S10" s="68">
        <v>1.7656431145119</v>
      </c>
      <c r="T10" s="68">
        <v>1.5976012611000801</v>
      </c>
      <c r="U10" s="70">
        <v>9.5173170631523796</v>
      </c>
      <c r="V10" s="55"/>
      <c r="W10" s="55"/>
    </row>
    <row r="11" spans="1:23" ht="14.25" thickBot="1" x14ac:dyDescent="0.2">
      <c r="A11" s="52"/>
      <c r="B11" s="41" t="s">
        <v>9</v>
      </c>
      <c r="C11" s="42"/>
      <c r="D11" s="68">
        <v>49388.294000000002</v>
      </c>
      <c r="E11" s="68">
        <v>54918</v>
      </c>
      <c r="F11" s="69">
        <v>89.930977093120703</v>
      </c>
      <c r="G11" s="68">
        <v>42541.387699999999</v>
      </c>
      <c r="H11" s="69">
        <v>16.094694296961102</v>
      </c>
      <c r="I11" s="68">
        <v>10554.4534</v>
      </c>
      <c r="J11" s="69">
        <v>21.370354278688001</v>
      </c>
      <c r="K11" s="68">
        <v>9158.6870999999992</v>
      </c>
      <c r="L11" s="69">
        <v>21.528886562391101</v>
      </c>
      <c r="M11" s="69">
        <v>0.15239807679421599</v>
      </c>
      <c r="N11" s="68">
        <v>1354561.3012000001</v>
      </c>
      <c r="O11" s="68">
        <v>18451667.987399999</v>
      </c>
      <c r="P11" s="68">
        <v>2683</v>
      </c>
      <c r="Q11" s="68">
        <v>2527</v>
      </c>
      <c r="R11" s="69">
        <v>6.1733280569845599</v>
      </c>
      <c r="S11" s="68">
        <v>18.407862094670101</v>
      </c>
      <c r="T11" s="68">
        <v>18.198957419865501</v>
      </c>
      <c r="U11" s="70">
        <v>1.13486657891238</v>
      </c>
      <c r="V11" s="55"/>
      <c r="W11" s="55"/>
    </row>
    <row r="12" spans="1:23" ht="14.25" thickBot="1" x14ac:dyDescent="0.2">
      <c r="A12" s="52"/>
      <c r="B12" s="41" t="s">
        <v>10</v>
      </c>
      <c r="C12" s="42"/>
      <c r="D12" s="68">
        <v>137051.6275</v>
      </c>
      <c r="E12" s="68">
        <v>179252</v>
      </c>
      <c r="F12" s="69">
        <v>76.4575165130654</v>
      </c>
      <c r="G12" s="68">
        <v>161733.62090000001</v>
      </c>
      <c r="H12" s="69">
        <v>-15.2608921154748</v>
      </c>
      <c r="I12" s="68">
        <v>22387.2402</v>
      </c>
      <c r="J12" s="69">
        <v>16.334895548759501</v>
      </c>
      <c r="K12" s="68">
        <v>10675.2374</v>
      </c>
      <c r="L12" s="69">
        <v>6.6005060299741301</v>
      </c>
      <c r="M12" s="69">
        <v>1.0971187207508799</v>
      </c>
      <c r="N12" s="68">
        <v>4421220.7130000005</v>
      </c>
      <c r="O12" s="68">
        <v>55173158.590000004</v>
      </c>
      <c r="P12" s="68">
        <v>1670</v>
      </c>
      <c r="Q12" s="68">
        <v>1751</v>
      </c>
      <c r="R12" s="69">
        <v>-4.6259280411193702</v>
      </c>
      <c r="S12" s="68">
        <v>82.066842814371299</v>
      </c>
      <c r="T12" s="68">
        <v>84.873164477441506</v>
      </c>
      <c r="U12" s="70">
        <v>-3.4195560190098901</v>
      </c>
      <c r="V12" s="55"/>
      <c r="W12" s="55"/>
    </row>
    <row r="13" spans="1:23" ht="14.25" thickBot="1" x14ac:dyDescent="0.2">
      <c r="A13" s="52"/>
      <c r="B13" s="41" t="s">
        <v>11</v>
      </c>
      <c r="C13" s="42"/>
      <c r="D13" s="68">
        <v>277009.48629999999</v>
      </c>
      <c r="E13" s="68">
        <v>374778</v>
      </c>
      <c r="F13" s="69">
        <v>73.912952814733003</v>
      </c>
      <c r="G13" s="68">
        <v>309248.95529999997</v>
      </c>
      <c r="H13" s="69">
        <v>-10.425085824049001</v>
      </c>
      <c r="I13" s="68">
        <v>77119.106499999994</v>
      </c>
      <c r="J13" s="69">
        <v>27.8398792510955</v>
      </c>
      <c r="K13" s="68">
        <v>73523.636400000003</v>
      </c>
      <c r="L13" s="69">
        <v>23.774902110396901</v>
      </c>
      <c r="M13" s="69">
        <v>4.8902234384044001E-2</v>
      </c>
      <c r="N13" s="68">
        <v>7574469.7845000001</v>
      </c>
      <c r="O13" s="68">
        <v>88231605.166800007</v>
      </c>
      <c r="P13" s="68">
        <v>12044</v>
      </c>
      <c r="Q13" s="68">
        <v>12058</v>
      </c>
      <c r="R13" s="69">
        <v>-0.11610549013103499</v>
      </c>
      <c r="S13" s="68">
        <v>22.999791290268998</v>
      </c>
      <c r="T13" s="68">
        <v>24.338293448333101</v>
      </c>
      <c r="U13" s="70">
        <v>-5.8196274095337204</v>
      </c>
      <c r="V13" s="55"/>
      <c r="W13" s="55"/>
    </row>
    <row r="14" spans="1:23" ht="14.25" thickBot="1" x14ac:dyDescent="0.2">
      <c r="A14" s="52"/>
      <c r="B14" s="41" t="s">
        <v>12</v>
      </c>
      <c r="C14" s="42"/>
      <c r="D14" s="68">
        <v>143374.6165</v>
      </c>
      <c r="E14" s="68">
        <v>135528</v>
      </c>
      <c r="F14" s="69">
        <v>105.789664497373</v>
      </c>
      <c r="G14" s="68">
        <v>129790.01579999999</v>
      </c>
      <c r="H14" s="69">
        <v>10.466599157313601</v>
      </c>
      <c r="I14" s="68">
        <v>11080.408799999999</v>
      </c>
      <c r="J14" s="69">
        <v>7.7282918486481202</v>
      </c>
      <c r="K14" s="68">
        <v>13701.072700000001</v>
      </c>
      <c r="L14" s="69">
        <v>10.5563379552343</v>
      </c>
      <c r="M14" s="69">
        <v>-0.19127435912372001</v>
      </c>
      <c r="N14" s="68">
        <v>3977080.4846999999</v>
      </c>
      <c r="O14" s="68">
        <v>42334865.504699998</v>
      </c>
      <c r="P14" s="68">
        <v>2890</v>
      </c>
      <c r="Q14" s="68">
        <v>2835</v>
      </c>
      <c r="R14" s="69">
        <v>1.9400352733686099</v>
      </c>
      <c r="S14" s="68">
        <v>49.610593944636697</v>
      </c>
      <c r="T14" s="68">
        <v>48.331370370370401</v>
      </c>
      <c r="U14" s="70">
        <v>2.5785290450137799</v>
      </c>
      <c r="V14" s="55"/>
      <c r="W14" s="55"/>
    </row>
    <row r="15" spans="1:23" ht="14.25" thickBot="1" x14ac:dyDescent="0.2">
      <c r="A15" s="52"/>
      <c r="B15" s="41" t="s">
        <v>13</v>
      </c>
      <c r="C15" s="42"/>
      <c r="D15" s="68">
        <v>82181.450400000002</v>
      </c>
      <c r="E15" s="68">
        <v>89160</v>
      </c>
      <c r="F15" s="69">
        <v>92.173004037685104</v>
      </c>
      <c r="G15" s="68">
        <v>88718.442500000005</v>
      </c>
      <c r="H15" s="69">
        <v>-7.36824488324398</v>
      </c>
      <c r="I15" s="68">
        <v>21869.5671</v>
      </c>
      <c r="J15" s="69">
        <v>26.6113179964028</v>
      </c>
      <c r="K15" s="68">
        <v>11098.4938</v>
      </c>
      <c r="L15" s="69">
        <v>12.509793327356901</v>
      </c>
      <c r="M15" s="69">
        <v>0.97049865451111905</v>
      </c>
      <c r="N15" s="68">
        <v>2991783.4638</v>
      </c>
      <c r="O15" s="68">
        <v>32996266.206999999</v>
      </c>
      <c r="P15" s="68">
        <v>2962</v>
      </c>
      <c r="Q15" s="68">
        <v>3073</v>
      </c>
      <c r="R15" s="69">
        <v>-3.6121054344288899</v>
      </c>
      <c r="S15" s="68">
        <v>27.745256718433499</v>
      </c>
      <c r="T15" s="68">
        <v>26.4801479986983</v>
      </c>
      <c r="U15" s="70">
        <v>4.5597297317297398</v>
      </c>
      <c r="V15" s="55"/>
      <c r="W15" s="55"/>
    </row>
    <row r="16" spans="1:23" ht="14.25" thickBot="1" x14ac:dyDescent="0.2">
      <c r="A16" s="52"/>
      <c r="B16" s="41" t="s">
        <v>14</v>
      </c>
      <c r="C16" s="42"/>
      <c r="D16" s="68">
        <v>854618.00639999995</v>
      </c>
      <c r="E16" s="68">
        <v>1029165</v>
      </c>
      <c r="F16" s="69">
        <v>83.039940767515404</v>
      </c>
      <c r="G16" s="68">
        <v>801869.30550000002</v>
      </c>
      <c r="H16" s="69">
        <v>6.5782167415809703</v>
      </c>
      <c r="I16" s="68">
        <v>37659.830300000001</v>
      </c>
      <c r="J16" s="69">
        <v>4.40662729055272</v>
      </c>
      <c r="K16" s="68">
        <v>81766.899600000004</v>
      </c>
      <c r="L16" s="69">
        <v>10.197035731279801</v>
      </c>
      <c r="M16" s="69">
        <v>-0.53942450448494195</v>
      </c>
      <c r="N16" s="68">
        <v>24166088.364100002</v>
      </c>
      <c r="O16" s="68">
        <v>242243541.41190001</v>
      </c>
      <c r="P16" s="68">
        <v>52440</v>
      </c>
      <c r="Q16" s="68">
        <v>51235</v>
      </c>
      <c r="R16" s="69">
        <v>2.3519078754757499</v>
      </c>
      <c r="S16" s="68">
        <v>16.297063432494301</v>
      </c>
      <c r="T16" s="68">
        <v>15.6901333912365</v>
      </c>
      <c r="U16" s="70">
        <v>3.7241681225077601</v>
      </c>
      <c r="V16" s="55"/>
      <c r="W16" s="55"/>
    </row>
    <row r="17" spans="1:23" ht="12" thickBot="1" x14ac:dyDescent="0.2">
      <c r="A17" s="52"/>
      <c r="B17" s="41" t="s">
        <v>15</v>
      </c>
      <c r="C17" s="42"/>
      <c r="D17" s="68">
        <v>704741.82</v>
      </c>
      <c r="E17" s="68">
        <v>624850</v>
      </c>
      <c r="F17" s="69">
        <v>112.78575978234799</v>
      </c>
      <c r="G17" s="68">
        <v>585371.06880000001</v>
      </c>
      <c r="H17" s="69">
        <v>20.392321650727901</v>
      </c>
      <c r="I17" s="68">
        <v>75710.990900000004</v>
      </c>
      <c r="J17" s="69">
        <v>10.743081899127301</v>
      </c>
      <c r="K17" s="68">
        <v>64622.888700000003</v>
      </c>
      <c r="L17" s="69">
        <v>11.039645131843599</v>
      </c>
      <c r="M17" s="69">
        <v>0.17158165509243201</v>
      </c>
      <c r="N17" s="68">
        <v>21534682.273400001</v>
      </c>
      <c r="O17" s="68">
        <v>231311173.46790001</v>
      </c>
      <c r="P17" s="68">
        <v>17690</v>
      </c>
      <c r="Q17" s="68">
        <v>17418</v>
      </c>
      <c r="R17" s="69">
        <v>1.5616029394878801</v>
      </c>
      <c r="S17" s="68">
        <v>39.838429621254903</v>
      </c>
      <c r="T17" s="68">
        <v>73.542800866919293</v>
      </c>
      <c r="U17" s="70">
        <v>-84.602660210487002</v>
      </c>
      <c r="V17" s="54"/>
      <c r="W17" s="54"/>
    </row>
    <row r="18" spans="1:23" ht="12" thickBot="1" x14ac:dyDescent="0.2">
      <c r="A18" s="52"/>
      <c r="B18" s="41" t="s">
        <v>16</v>
      </c>
      <c r="C18" s="42"/>
      <c r="D18" s="68">
        <v>1692177.7825</v>
      </c>
      <c r="E18" s="68">
        <v>1969965</v>
      </c>
      <c r="F18" s="69">
        <v>85.898875487635607</v>
      </c>
      <c r="G18" s="68">
        <v>1632194.4957999999</v>
      </c>
      <c r="H18" s="69">
        <v>3.6750085148767901</v>
      </c>
      <c r="I18" s="68">
        <v>276518.41369999998</v>
      </c>
      <c r="J18" s="69">
        <v>16.340978859294299</v>
      </c>
      <c r="K18" s="68">
        <v>236803.99909999999</v>
      </c>
      <c r="L18" s="69">
        <v>14.508319915876999</v>
      </c>
      <c r="M18" s="69">
        <v>0.16771006719033099</v>
      </c>
      <c r="N18" s="68">
        <v>50145440.8671</v>
      </c>
      <c r="O18" s="68">
        <v>572130305.84379995</v>
      </c>
      <c r="P18" s="68">
        <v>87517</v>
      </c>
      <c r="Q18" s="68">
        <v>86908</v>
      </c>
      <c r="R18" s="69">
        <v>0.70074101348551698</v>
      </c>
      <c r="S18" s="68">
        <v>19.3354180616337</v>
      </c>
      <c r="T18" s="68">
        <v>19.414302920329501</v>
      </c>
      <c r="U18" s="70">
        <v>-0.40798113826319699</v>
      </c>
      <c r="V18" s="54"/>
      <c r="W18" s="54"/>
    </row>
    <row r="19" spans="1:23" ht="12" thickBot="1" x14ac:dyDescent="0.2">
      <c r="A19" s="52"/>
      <c r="B19" s="41" t="s">
        <v>17</v>
      </c>
      <c r="C19" s="42"/>
      <c r="D19" s="68">
        <v>432460.47560000001</v>
      </c>
      <c r="E19" s="68">
        <v>581487</v>
      </c>
      <c r="F19" s="69">
        <v>74.371477883426493</v>
      </c>
      <c r="G19" s="68">
        <v>515691.70620000002</v>
      </c>
      <c r="H19" s="69">
        <v>-16.139726429441701</v>
      </c>
      <c r="I19" s="68">
        <v>52964.566200000001</v>
      </c>
      <c r="J19" s="69">
        <v>12.247261700972</v>
      </c>
      <c r="K19" s="68">
        <v>48525.4755</v>
      </c>
      <c r="L19" s="69">
        <v>9.4097839691027403</v>
      </c>
      <c r="M19" s="69">
        <v>9.1479591992869994E-2</v>
      </c>
      <c r="N19" s="68">
        <v>13190804.797800001</v>
      </c>
      <c r="O19" s="68">
        <v>178215489.70750001</v>
      </c>
      <c r="P19" s="68">
        <v>9987</v>
      </c>
      <c r="Q19" s="68">
        <v>9798</v>
      </c>
      <c r="R19" s="69">
        <v>1.92896509491733</v>
      </c>
      <c r="S19" s="68">
        <v>43.302340602783602</v>
      </c>
      <c r="T19" s="68">
        <v>43.660860573586497</v>
      </c>
      <c r="U19" s="70">
        <v>-0.82794593967002394</v>
      </c>
      <c r="V19" s="54"/>
      <c r="W19" s="54"/>
    </row>
    <row r="20" spans="1:23" ht="12" thickBot="1" x14ac:dyDescent="0.2">
      <c r="A20" s="52"/>
      <c r="B20" s="41" t="s">
        <v>18</v>
      </c>
      <c r="C20" s="42"/>
      <c r="D20" s="68">
        <v>921465.15489999996</v>
      </c>
      <c r="E20" s="68">
        <v>837191</v>
      </c>
      <c r="F20" s="69">
        <v>110.066299673551</v>
      </c>
      <c r="G20" s="68">
        <v>702014.06799999997</v>
      </c>
      <c r="H20" s="69">
        <v>31.260212138654701</v>
      </c>
      <c r="I20" s="68">
        <v>72767.934299999994</v>
      </c>
      <c r="J20" s="69">
        <v>7.8969816615471498</v>
      </c>
      <c r="K20" s="68">
        <v>47849.158799999997</v>
      </c>
      <c r="L20" s="69">
        <v>6.8159828956590101</v>
      </c>
      <c r="M20" s="69">
        <v>0.52077771323327804</v>
      </c>
      <c r="N20" s="68">
        <v>24625733.082199998</v>
      </c>
      <c r="O20" s="68">
        <v>266065205.86539999</v>
      </c>
      <c r="P20" s="68">
        <v>39968</v>
      </c>
      <c r="Q20" s="68">
        <v>39820</v>
      </c>
      <c r="R20" s="69">
        <v>0.371672526368649</v>
      </c>
      <c r="S20" s="68">
        <v>23.055072930844702</v>
      </c>
      <c r="T20" s="68">
        <v>23.4186822651934</v>
      </c>
      <c r="U20" s="70">
        <v>-1.5771337416254101</v>
      </c>
      <c r="V20" s="54"/>
      <c r="W20" s="54"/>
    </row>
    <row r="21" spans="1:23" ht="12" thickBot="1" x14ac:dyDescent="0.2">
      <c r="A21" s="52"/>
      <c r="B21" s="41" t="s">
        <v>19</v>
      </c>
      <c r="C21" s="42"/>
      <c r="D21" s="68">
        <v>359389.12640000001</v>
      </c>
      <c r="E21" s="68">
        <v>386999</v>
      </c>
      <c r="F21" s="69">
        <v>92.865647301414199</v>
      </c>
      <c r="G21" s="68">
        <v>373121.66310000001</v>
      </c>
      <c r="H21" s="69">
        <v>-3.68044476053901</v>
      </c>
      <c r="I21" s="68">
        <v>34139.1489</v>
      </c>
      <c r="J21" s="69">
        <v>9.49921586164049</v>
      </c>
      <c r="K21" s="68">
        <v>29607.382699999998</v>
      </c>
      <c r="L21" s="69">
        <v>7.9350479020739604</v>
      </c>
      <c r="M21" s="69">
        <v>0.15306203340965999</v>
      </c>
      <c r="N21" s="68">
        <v>10242428.550899999</v>
      </c>
      <c r="O21" s="68">
        <v>106767093.4496</v>
      </c>
      <c r="P21" s="68">
        <v>33162</v>
      </c>
      <c r="Q21" s="68">
        <v>33971</v>
      </c>
      <c r="R21" s="69">
        <v>-2.38144299549616</v>
      </c>
      <c r="S21" s="68">
        <v>10.837377914480401</v>
      </c>
      <c r="T21" s="68">
        <v>13.0972821112125</v>
      </c>
      <c r="U21" s="70">
        <v>-20.852868789529701</v>
      </c>
      <c r="V21" s="54"/>
      <c r="W21" s="54"/>
    </row>
    <row r="22" spans="1:23" ht="12" thickBot="1" x14ac:dyDescent="0.2">
      <c r="A22" s="52"/>
      <c r="B22" s="41" t="s">
        <v>20</v>
      </c>
      <c r="C22" s="42"/>
      <c r="D22" s="68">
        <v>1215377.4955</v>
      </c>
      <c r="E22" s="68">
        <v>1399669</v>
      </c>
      <c r="F22" s="69">
        <v>86.833208101343999</v>
      </c>
      <c r="G22" s="68">
        <v>1154992.5615000001</v>
      </c>
      <c r="H22" s="69">
        <v>5.2281664846029603</v>
      </c>
      <c r="I22" s="68">
        <v>147845.34340000001</v>
      </c>
      <c r="J22" s="69">
        <v>12.164561541365201</v>
      </c>
      <c r="K22" s="68">
        <v>134790.8897</v>
      </c>
      <c r="L22" s="69">
        <v>11.6702820600806</v>
      </c>
      <c r="M22" s="69">
        <v>9.6849673809964995E-2</v>
      </c>
      <c r="N22" s="68">
        <v>33300054.700199999</v>
      </c>
      <c r="O22" s="68">
        <v>328609826.25590003</v>
      </c>
      <c r="P22" s="68">
        <v>75098</v>
      </c>
      <c r="Q22" s="68">
        <v>75631</v>
      </c>
      <c r="R22" s="69">
        <v>-0.70473747537385101</v>
      </c>
      <c r="S22" s="68">
        <v>16.183886328530701</v>
      </c>
      <c r="T22" s="68">
        <v>16.261487601644799</v>
      </c>
      <c r="U22" s="70">
        <v>-0.47949714635170598</v>
      </c>
      <c r="V22" s="54"/>
      <c r="W22" s="54"/>
    </row>
    <row r="23" spans="1:23" ht="12" thickBot="1" x14ac:dyDescent="0.2">
      <c r="A23" s="52"/>
      <c r="B23" s="41" t="s">
        <v>21</v>
      </c>
      <c r="C23" s="42"/>
      <c r="D23" s="68">
        <v>2642634.8292</v>
      </c>
      <c r="E23" s="68">
        <v>3367809</v>
      </c>
      <c r="F23" s="69">
        <v>78.467479278070698</v>
      </c>
      <c r="G23" s="68">
        <v>3001491.6793</v>
      </c>
      <c r="H23" s="69">
        <v>-11.955950188863801</v>
      </c>
      <c r="I23" s="68">
        <v>277645.52230000001</v>
      </c>
      <c r="J23" s="69">
        <v>10.506390032861701</v>
      </c>
      <c r="K23" s="68">
        <v>68288.285499999998</v>
      </c>
      <c r="L23" s="69">
        <v>2.2751449211388799</v>
      </c>
      <c r="M23" s="69">
        <v>3.0657855189525902</v>
      </c>
      <c r="N23" s="68">
        <v>73256521.301899999</v>
      </c>
      <c r="O23" s="68">
        <v>682866179.66929996</v>
      </c>
      <c r="P23" s="68">
        <v>87441</v>
      </c>
      <c r="Q23" s="68">
        <v>87305</v>
      </c>
      <c r="R23" s="69">
        <v>0.15577572876697099</v>
      </c>
      <c r="S23" s="68">
        <v>30.2219191134594</v>
      </c>
      <c r="T23" s="68">
        <v>34.140211961514197</v>
      </c>
      <c r="U23" s="70">
        <v>-12.965069601784</v>
      </c>
      <c r="V23" s="54"/>
      <c r="W23" s="54"/>
    </row>
    <row r="24" spans="1:23" ht="12" thickBot="1" x14ac:dyDescent="0.2">
      <c r="A24" s="52"/>
      <c r="B24" s="41" t="s">
        <v>22</v>
      </c>
      <c r="C24" s="42"/>
      <c r="D24" s="68">
        <v>270066.29080000002</v>
      </c>
      <c r="E24" s="68">
        <v>364640</v>
      </c>
      <c r="F24" s="69">
        <v>74.063813843791095</v>
      </c>
      <c r="G24" s="68">
        <v>301115.53200000001</v>
      </c>
      <c r="H24" s="69">
        <v>-10.3114047268741</v>
      </c>
      <c r="I24" s="68">
        <v>52864.5579</v>
      </c>
      <c r="J24" s="69">
        <v>19.574659889393399</v>
      </c>
      <c r="K24" s="68">
        <v>50180.179199999999</v>
      </c>
      <c r="L24" s="69">
        <v>16.6647594917156</v>
      </c>
      <c r="M24" s="69">
        <v>5.3494800991065003E-2</v>
      </c>
      <c r="N24" s="68">
        <v>7649111.3607000001</v>
      </c>
      <c r="O24" s="68">
        <v>74339632.967700005</v>
      </c>
      <c r="P24" s="68">
        <v>28685</v>
      </c>
      <c r="Q24" s="68">
        <v>28874</v>
      </c>
      <c r="R24" s="69">
        <v>-0.65456812357137495</v>
      </c>
      <c r="S24" s="68">
        <v>9.4148959665330292</v>
      </c>
      <c r="T24" s="68">
        <v>9.2418882177737807</v>
      </c>
      <c r="U24" s="70">
        <v>1.8375959689224599</v>
      </c>
      <c r="V24" s="54"/>
      <c r="W24" s="54"/>
    </row>
    <row r="25" spans="1:23" ht="12" thickBot="1" x14ac:dyDescent="0.2">
      <c r="A25" s="52"/>
      <c r="B25" s="41" t="s">
        <v>23</v>
      </c>
      <c r="C25" s="42"/>
      <c r="D25" s="68">
        <v>234958.72380000001</v>
      </c>
      <c r="E25" s="68">
        <v>247130</v>
      </c>
      <c r="F25" s="69">
        <v>95.074949945372893</v>
      </c>
      <c r="G25" s="68">
        <v>179895.80290000001</v>
      </c>
      <c r="H25" s="69">
        <v>30.608229882165901</v>
      </c>
      <c r="I25" s="68">
        <v>25499.356100000001</v>
      </c>
      <c r="J25" s="69">
        <v>10.852696034264</v>
      </c>
      <c r="K25" s="68">
        <v>21430.5298</v>
      </c>
      <c r="L25" s="69">
        <v>11.9127458531719</v>
      </c>
      <c r="M25" s="69">
        <v>0.18986120912419099</v>
      </c>
      <c r="N25" s="68">
        <v>6964755.7856999999</v>
      </c>
      <c r="O25" s="68">
        <v>71808844.165000007</v>
      </c>
      <c r="P25" s="68">
        <v>18832</v>
      </c>
      <c r="Q25" s="68">
        <v>18343</v>
      </c>
      <c r="R25" s="69">
        <v>2.6658670882625501</v>
      </c>
      <c r="S25" s="68">
        <v>12.476567746389099</v>
      </c>
      <c r="T25" s="68">
        <v>12.622899067764299</v>
      </c>
      <c r="U25" s="70">
        <v>-1.17284917093881</v>
      </c>
      <c r="V25" s="54"/>
      <c r="W25" s="54"/>
    </row>
    <row r="26" spans="1:23" ht="12" thickBot="1" x14ac:dyDescent="0.2">
      <c r="A26" s="52"/>
      <c r="B26" s="41" t="s">
        <v>24</v>
      </c>
      <c r="C26" s="42"/>
      <c r="D26" s="68">
        <v>483185.16820000001</v>
      </c>
      <c r="E26" s="68">
        <v>521528</v>
      </c>
      <c r="F26" s="69">
        <v>92.647982121765295</v>
      </c>
      <c r="G26" s="68">
        <v>432520.4301</v>
      </c>
      <c r="H26" s="69">
        <v>11.713836982980499</v>
      </c>
      <c r="I26" s="68">
        <v>99601.950200000007</v>
      </c>
      <c r="J26" s="69">
        <v>20.613619116465301</v>
      </c>
      <c r="K26" s="68">
        <v>80718.581300000005</v>
      </c>
      <c r="L26" s="69">
        <v>18.662374233128698</v>
      </c>
      <c r="M26" s="69">
        <v>0.23394079276266999</v>
      </c>
      <c r="N26" s="68">
        <v>14067004.659600001</v>
      </c>
      <c r="O26" s="68">
        <v>154574398.57929999</v>
      </c>
      <c r="P26" s="68">
        <v>35270</v>
      </c>
      <c r="Q26" s="68">
        <v>34828</v>
      </c>
      <c r="R26" s="69">
        <v>1.2690938325485199</v>
      </c>
      <c r="S26" s="68">
        <v>13.6996078310179</v>
      </c>
      <c r="T26" s="68">
        <v>13.1229577380269</v>
      </c>
      <c r="U26" s="70">
        <v>4.2092452579946604</v>
      </c>
      <c r="V26" s="54"/>
      <c r="W26" s="54"/>
    </row>
    <row r="27" spans="1:23" ht="12" thickBot="1" x14ac:dyDescent="0.2">
      <c r="A27" s="52"/>
      <c r="B27" s="41" t="s">
        <v>25</v>
      </c>
      <c r="C27" s="42"/>
      <c r="D27" s="68">
        <v>330091.3677</v>
      </c>
      <c r="E27" s="68">
        <v>349190</v>
      </c>
      <c r="F27" s="69">
        <v>94.530590137174599</v>
      </c>
      <c r="G27" s="68">
        <v>291074.23849999998</v>
      </c>
      <c r="H27" s="69">
        <v>13.4045284807986</v>
      </c>
      <c r="I27" s="68">
        <v>107996.77680000001</v>
      </c>
      <c r="J27" s="69">
        <v>32.7172375189622</v>
      </c>
      <c r="K27" s="68">
        <v>92880.487500000003</v>
      </c>
      <c r="L27" s="69">
        <v>31.909552689596801</v>
      </c>
      <c r="M27" s="69">
        <v>0.16274989189736999</v>
      </c>
      <c r="N27" s="68">
        <v>8020552.5268000001</v>
      </c>
      <c r="O27" s="68">
        <v>66707072.7689</v>
      </c>
      <c r="P27" s="68">
        <v>39718</v>
      </c>
      <c r="Q27" s="68">
        <v>39705</v>
      </c>
      <c r="R27" s="69">
        <v>3.2741468328923003E-2</v>
      </c>
      <c r="S27" s="68">
        <v>8.3108758673649206</v>
      </c>
      <c r="T27" s="68">
        <v>8.2754474726104998</v>
      </c>
      <c r="U27" s="70">
        <v>0.426289543001585</v>
      </c>
      <c r="V27" s="54"/>
      <c r="W27" s="54"/>
    </row>
    <row r="28" spans="1:23" ht="12" thickBot="1" x14ac:dyDescent="0.2">
      <c r="A28" s="52"/>
      <c r="B28" s="41" t="s">
        <v>26</v>
      </c>
      <c r="C28" s="42"/>
      <c r="D28" s="68">
        <v>924949.08530000004</v>
      </c>
      <c r="E28" s="68">
        <v>1074988</v>
      </c>
      <c r="F28" s="69">
        <v>86.042735853795605</v>
      </c>
      <c r="G28" s="68">
        <v>835593.70770000003</v>
      </c>
      <c r="H28" s="69">
        <v>10.693639358050399</v>
      </c>
      <c r="I28" s="68">
        <v>40553.656199999998</v>
      </c>
      <c r="J28" s="69">
        <v>4.3844203799441299</v>
      </c>
      <c r="K28" s="68">
        <v>55396.930200000003</v>
      </c>
      <c r="L28" s="69">
        <v>6.6296490375067503</v>
      </c>
      <c r="M28" s="69">
        <v>-0.26794398076592302</v>
      </c>
      <c r="N28" s="68">
        <v>25220264.076200001</v>
      </c>
      <c r="O28" s="68">
        <v>222810622.21759999</v>
      </c>
      <c r="P28" s="68">
        <v>50153</v>
      </c>
      <c r="Q28" s="68">
        <v>50114</v>
      </c>
      <c r="R28" s="69">
        <v>7.7822564552820994E-2</v>
      </c>
      <c r="S28" s="68">
        <v>18.442547510617501</v>
      </c>
      <c r="T28" s="68">
        <v>19.458019048569302</v>
      </c>
      <c r="U28" s="70">
        <v>-5.50613486215578</v>
      </c>
      <c r="V28" s="54"/>
      <c r="W28" s="54"/>
    </row>
    <row r="29" spans="1:23" ht="12" thickBot="1" x14ac:dyDescent="0.2">
      <c r="A29" s="52"/>
      <c r="B29" s="41" t="s">
        <v>27</v>
      </c>
      <c r="C29" s="42"/>
      <c r="D29" s="68">
        <v>705356.65229999996</v>
      </c>
      <c r="E29" s="68">
        <v>754111</v>
      </c>
      <c r="F29" s="69">
        <v>93.534857905533798</v>
      </c>
      <c r="G29" s="68">
        <v>659364.7598</v>
      </c>
      <c r="H29" s="69">
        <v>6.9751820697773397</v>
      </c>
      <c r="I29" s="68">
        <v>102025.41869999999</v>
      </c>
      <c r="J29" s="69">
        <v>14.4643732170554</v>
      </c>
      <c r="K29" s="68">
        <v>118462.5923</v>
      </c>
      <c r="L29" s="69">
        <v>17.966169792867401</v>
      </c>
      <c r="M29" s="69">
        <v>-0.13875412719631999</v>
      </c>
      <c r="N29" s="68">
        <v>17876730.816599999</v>
      </c>
      <c r="O29" s="68">
        <v>158257812.8382</v>
      </c>
      <c r="P29" s="68">
        <v>105220</v>
      </c>
      <c r="Q29" s="68">
        <v>106185</v>
      </c>
      <c r="R29" s="69">
        <v>-0.90879126053585702</v>
      </c>
      <c r="S29" s="68">
        <v>6.7036366878920397</v>
      </c>
      <c r="T29" s="68">
        <v>6.9234123614446501</v>
      </c>
      <c r="U29" s="70">
        <v>-3.2784544238438</v>
      </c>
      <c r="V29" s="54"/>
      <c r="W29" s="54"/>
    </row>
    <row r="30" spans="1:23" ht="12" thickBot="1" x14ac:dyDescent="0.2">
      <c r="A30" s="52"/>
      <c r="B30" s="41" t="s">
        <v>28</v>
      </c>
      <c r="C30" s="42"/>
      <c r="D30" s="68">
        <v>945767.24509999994</v>
      </c>
      <c r="E30" s="68">
        <v>1381727</v>
      </c>
      <c r="F30" s="69">
        <v>68.448198891676896</v>
      </c>
      <c r="G30" s="68">
        <v>1077630.9639000001</v>
      </c>
      <c r="H30" s="69">
        <v>-12.2364448700304</v>
      </c>
      <c r="I30" s="68">
        <v>139022.8628</v>
      </c>
      <c r="J30" s="69">
        <v>14.699479551684</v>
      </c>
      <c r="K30" s="68">
        <v>175388.17610000001</v>
      </c>
      <c r="L30" s="69">
        <v>16.2753467537033</v>
      </c>
      <c r="M30" s="69">
        <v>-0.20734187508322</v>
      </c>
      <c r="N30" s="68">
        <v>30842760.920400001</v>
      </c>
      <c r="O30" s="68">
        <v>293365684.1081</v>
      </c>
      <c r="P30" s="68">
        <v>72969</v>
      </c>
      <c r="Q30" s="68">
        <v>73357</v>
      </c>
      <c r="R30" s="69">
        <v>-0.52892021211336004</v>
      </c>
      <c r="S30" s="68">
        <v>12.961219765928</v>
      </c>
      <c r="T30" s="68">
        <v>12.875851745573</v>
      </c>
      <c r="U30" s="70">
        <v>0.65864187087846204</v>
      </c>
      <c r="V30" s="54"/>
      <c r="W30" s="54"/>
    </row>
    <row r="31" spans="1:23" ht="12" thickBot="1" x14ac:dyDescent="0.2">
      <c r="A31" s="52"/>
      <c r="B31" s="41" t="s">
        <v>29</v>
      </c>
      <c r="C31" s="42"/>
      <c r="D31" s="68">
        <v>734510.65130000003</v>
      </c>
      <c r="E31" s="68">
        <v>1181863</v>
      </c>
      <c r="F31" s="69">
        <v>62.148544399816203</v>
      </c>
      <c r="G31" s="68">
        <v>947275.7709</v>
      </c>
      <c r="H31" s="69">
        <v>-22.460737003528902</v>
      </c>
      <c r="I31" s="68">
        <v>28737.995299999999</v>
      </c>
      <c r="J31" s="69">
        <v>3.9125362238297101</v>
      </c>
      <c r="K31" s="68">
        <v>30393.495200000001</v>
      </c>
      <c r="L31" s="69">
        <v>3.2085160555857302</v>
      </c>
      <c r="M31" s="69">
        <v>-5.4468888461369998E-2</v>
      </c>
      <c r="N31" s="68">
        <v>23579977.856800001</v>
      </c>
      <c r="O31" s="68">
        <v>245346488.94260001</v>
      </c>
      <c r="P31" s="68">
        <v>30171</v>
      </c>
      <c r="Q31" s="68">
        <v>30112</v>
      </c>
      <c r="R31" s="69">
        <v>0.195935175345374</v>
      </c>
      <c r="S31" s="68">
        <v>24.3449223194458</v>
      </c>
      <c r="T31" s="68">
        <v>26.8703786596706</v>
      </c>
      <c r="U31" s="70">
        <v>-10.3736471494407</v>
      </c>
      <c r="V31" s="54"/>
      <c r="W31" s="54"/>
    </row>
    <row r="32" spans="1:23" ht="12" thickBot="1" x14ac:dyDescent="0.2">
      <c r="A32" s="52"/>
      <c r="B32" s="41" t="s">
        <v>30</v>
      </c>
      <c r="C32" s="42"/>
      <c r="D32" s="68">
        <v>124585.9614</v>
      </c>
      <c r="E32" s="68">
        <v>159229</v>
      </c>
      <c r="F32" s="69">
        <v>78.243260586953397</v>
      </c>
      <c r="G32" s="68">
        <v>134229.44750000001</v>
      </c>
      <c r="H32" s="69">
        <v>-7.1843297276478797</v>
      </c>
      <c r="I32" s="68">
        <v>35304.328000000001</v>
      </c>
      <c r="J32" s="69">
        <v>28.3373243688755</v>
      </c>
      <c r="K32" s="68">
        <v>34391.9156</v>
      </c>
      <c r="L32" s="69">
        <v>25.6217366908256</v>
      </c>
      <c r="M32" s="69">
        <v>2.6529851102566001E-2</v>
      </c>
      <c r="N32" s="68">
        <v>3475202.4734</v>
      </c>
      <c r="O32" s="68">
        <v>37524044.421400003</v>
      </c>
      <c r="P32" s="68">
        <v>25533</v>
      </c>
      <c r="Q32" s="68">
        <v>25274</v>
      </c>
      <c r="R32" s="69">
        <v>1.02476853683628</v>
      </c>
      <c r="S32" s="68">
        <v>4.8794094465985198</v>
      </c>
      <c r="T32" s="68">
        <v>4.83131163646435</v>
      </c>
      <c r="U32" s="70">
        <v>0.98573015158011001</v>
      </c>
      <c r="V32" s="54"/>
      <c r="W32" s="54"/>
    </row>
    <row r="33" spans="1:23" ht="12" thickBot="1" x14ac:dyDescent="0.2">
      <c r="A33" s="52"/>
      <c r="B33" s="41" t="s">
        <v>31</v>
      </c>
      <c r="C33" s="42"/>
      <c r="D33" s="71"/>
      <c r="E33" s="71"/>
      <c r="F33" s="71"/>
      <c r="G33" s="68">
        <v>-3.2475000000000001</v>
      </c>
      <c r="H33" s="71"/>
      <c r="I33" s="71"/>
      <c r="J33" s="71"/>
      <c r="K33" s="68">
        <v>-0.68030000000000002</v>
      </c>
      <c r="L33" s="69">
        <v>20.9484218629715</v>
      </c>
      <c r="M33" s="71"/>
      <c r="N33" s="68">
        <v>0</v>
      </c>
      <c r="O33" s="68">
        <v>4861.8397999999997</v>
      </c>
      <c r="P33" s="71"/>
      <c r="Q33" s="68">
        <v>2</v>
      </c>
      <c r="R33" s="71"/>
      <c r="S33" s="71"/>
      <c r="T33" s="68">
        <v>0</v>
      </c>
      <c r="U33" s="72"/>
      <c r="V33" s="54"/>
      <c r="W33" s="54"/>
    </row>
    <row r="34" spans="1:23" ht="12" thickBot="1" x14ac:dyDescent="0.2">
      <c r="A34" s="52"/>
      <c r="B34" s="41" t="s">
        <v>36</v>
      </c>
      <c r="C34" s="4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54"/>
      <c r="W34" s="54"/>
    </row>
    <row r="35" spans="1:23" ht="12" thickBot="1" x14ac:dyDescent="0.2">
      <c r="A35" s="52"/>
      <c r="B35" s="41" t="s">
        <v>32</v>
      </c>
      <c r="C35" s="42"/>
      <c r="D35" s="68">
        <v>152748.0411</v>
      </c>
      <c r="E35" s="68">
        <v>142105</v>
      </c>
      <c r="F35" s="69">
        <v>107.489561310299</v>
      </c>
      <c r="G35" s="68">
        <v>145597.26920000001</v>
      </c>
      <c r="H35" s="69">
        <v>4.91133655135891</v>
      </c>
      <c r="I35" s="68">
        <v>14411.872799999999</v>
      </c>
      <c r="J35" s="69">
        <v>9.4350622739344594</v>
      </c>
      <c r="K35" s="68">
        <v>17823.508900000001</v>
      </c>
      <c r="L35" s="69">
        <v>12.241650546011799</v>
      </c>
      <c r="M35" s="69">
        <v>-0.19141214668454001</v>
      </c>
      <c r="N35" s="68">
        <v>4372473.1547999997</v>
      </c>
      <c r="O35" s="68">
        <v>40379292.416599996</v>
      </c>
      <c r="P35" s="68">
        <v>12088</v>
      </c>
      <c r="Q35" s="68">
        <v>12333</v>
      </c>
      <c r="R35" s="69">
        <v>-1.9865401767615301</v>
      </c>
      <c r="S35" s="68">
        <v>12.636336954003999</v>
      </c>
      <c r="T35" s="68">
        <v>12.495930098110801</v>
      </c>
      <c r="U35" s="70">
        <v>1.11113573818338</v>
      </c>
      <c r="V35" s="54"/>
      <c r="W35" s="54"/>
    </row>
    <row r="36" spans="1:23" ht="12" customHeight="1" thickBot="1" x14ac:dyDescent="0.2">
      <c r="A36" s="52"/>
      <c r="B36" s="41" t="s">
        <v>37</v>
      </c>
      <c r="C36" s="42"/>
      <c r="D36" s="71"/>
      <c r="E36" s="68">
        <v>495863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54"/>
      <c r="W36" s="54"/>
    </row>
    <row r="37" spans="1:23" ht="12" thickBot="1" x14ac:dyDescent="0.2">
      <c r="A37" s="52"/>
      <c r="B37" s="41" t="s">
        <v>38</v>
      </c>
      <c r="C37" s="42"/>
      <c r="D37" s="71"/>
      <c r="E37" s="68">
        <v>445533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54"/>
      <c r="W37" s="54"/>
    </row>
    <row r="38" spans="1:23" ht="12" thickBot="1" x14ac:dyDescent="0.2">
      <c r="A38" s="52"/>
      <c r="B38" s="41" t="s">
        <v>39</v>
      </c>
      <c r="C38" s="42"/>
      <c r="D38" s="71"/>
      <c r="E38" s="68">
        <v>362467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54"/>
      <c r="W38" s="54"/>
    </row>
    <row r="39" spans="1:23" ht="12" customHeight="1" thickBot="1" x14ac:dyDescent="0.2">
      <c r="A39" s="52"/>
      <c r="B39" s="41" t="s">
        <v>33</v>
      </c>
      <c r="C39" s="42"/>
      <c r="D39" s="68">
        <v>220883.33360000001</v>
      </c>
      <c r="E39" s="68">
        <v>468806</v>
      </c>
      <c r="F39" s="69">
        <v>47.116149025396403</v>
      </c>
      <c r="G39" s="68">
        <v>306885.89860000001</v>
      </c>
      <c r="H39" s="69">
        <v>-28.024280487418899</v>
      </c>
      <c r="I39" s="68">
        <v>12860.3289</v>
      </c>
      <c r="J39" s="69">
        <v>5.8222269151772696</v>
      </c>
      <c r="K39" s="68">
        <v>16089.902</v>
      </c>
      <c r="L39" s="69">
        <v>5.2429590520129601</v>
      </c>
      <c r="M39" s="69">
        <v>-0.20072049537654099</v>
      </c>
      <c r="N39" s="68">
        <v>6679181.398</v>
      </c>
      <c r="O39" s="68">
        <v>67180201.137400001</v>
      </c>
      <c r="P39" s="68">
        <v>409</v>
      </c>
      <c r="Q39" s="68">
        <v>403</v>
      </c>
      <c r="R39" s="69">
        <v>1.48883374689825</v>
      </c>
      <c r="S39" s="68">
        <v>540.05705036674794</v>
      </c>
      <c r="T39" s="68">
        <v>651.05299801488798</v>
      </c>
      <c r="U39" s="70">
        <v>-20.552633758371201</v>
      </c>
      <c r="V39" s="54"/>
      <c r="W39" s="54"/>
    </row>
    <row r="40" spans="1:23" ht="12" thickBot="1" x14ac:dyDescent="0.2">
      <c r="A40" s="52"/>
      <c r="B40" s="41" t="s">
        <v>34</v>
      </c>
      <c r="C40" s="42"/>
      <c r="D40" s="68">
        <v>355097.66869999998</v>
      </c>
      <c r="E40" s="68">
        <v>374713</v>
      </c>
      <c r="F40" s="69">
        <v>94.765238649313005</v>
      </c>
      <c r="G40" s="68">
        <v>350285.89299999998</v>
      </c>
      <c r="H40" s="69">
        <v>1.37367099165482</v>
      </c>
      <c r="I40" s="68">
        <v>18768.488600000001</v>
      </c>
      <c r="J40" s="69">
        <v>5.28544404943879</v>
      </c>
      <c r="K40" s="68">
        <v>23766.705900000001</v>
      </c>
      <c r="L40" s="69">
        <v>6.7849452047445098</v>
      </c>
      <c r="M40" s="69">
        <v>-0.21030332604906801</v>
      </c>
      <c r="N40" s="68">
        <v>11366506.839199999</v>
      </c>
      <c r="O40" s="68">
        <v>132197525.46799999</v>
      </c>
      <c r="P40" s="68">
        <v>1854</v>
      </c>
      <c r="Q40" s="68">
        <v>1852</v>
      </c>
      <c r="R40" s="69">
        <v>0.10799136069115101</v>
      </c>
      <c r="S40" s="68">
        <v>191.53056564185499</v>
      </c>
      <c r="T40" s="68">
        <v>197.78909125269999</v>
      </c>
      <c r="U40" s="70">
        <v>-3.2676380346242899</v>
      </c>
      <c r="V40" s="54"/>
      <c r="W40" s="54"/>
    </row>
    <row r="41" spans="1:23" ht="12" thickBot="1" x14ac:dyDescent="0.2">
      <c r="A41" s="52"/>
      <c r="B41" s="41" t="s">
        <v>40</v>
      </c>
      <c r="C41" s="42"/>
      <c r="D41" s="71"/>
      <c r="E41" s="68">
        <v>156207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54"/>
      <c r="W41" s="54"/>
    </row>
    <row r="42" spans="1:23" ht="12" thickBot="1" x14ac:dyDescent="0.2">
      <c r="A42" s="52"/>
      <c r="B42" s="41" t="s">
        <v>41</v>
      </c>
      <c r="C42" s="42"/>
      <c r="D42" s="71"/>
      <c r="E42" s="68">
        <v>75948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54"/>
      <c r="W42" s="54"/>
    </row>
    <row r="43" spans="1:23" ht="12" thickBot="1" x14ac:dyDescent="0.2">
      <c r="A43" s="52"/>
      <c r="B43" s="41" t="s">
        <v>71</v>
      </c>
      <c r="C43" s="42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54"/>
      <c r="W43" s="54"/>
    </row>
    <row r="44" spans="1:23" ht="12" thickBot="1" x14ac:dyDescent="0.2">
      <c r="A44" s="53"/>
      <c r="B44" s="41" t="s">
        <v>35</v>
      </c>
      <c r="C44" s="42"/>
      <c r="D44" s="73">
        <v>77160.717900000003</v>
      </c>
      <c r="E44" s="73">
        <v>0</v>
      </c>
      <c r="F44" s="74"/>
      <c r="G44" s="73">
        <v>20793.8436</v>
      </c>
      <c r="H44" s="75">
        <v>271.074820914783</v>
      </c>
      <c r="I44" s="73">
        <v>9967.6751999999997</v>
      </c>
      <c r="J44" s="75">
        <v>12.918069545332701</v>
      </c>
      <c r="K44" s="73">
        <v>2625.1819</v>
      </c>
      <c r="L44" s="75">
        <v>12.624803525982101</v>
      </c>
      <c r="M44" s="75">
        <v>2.7969464896889602</v>
      </c>
      <c r="N44" s="73">
        <v>763891.64240000001</v>
      </c>
      <c r="O44" s="73">
        <v>8307295.8340999996</v>
      </c>
      <c r="P44" s="73">
        <v>35</v>
      </c>
      <c r="Q44" s="73">
        <v>28</v>
      </c>
      <c r="R44" s="75">
        <v>25</v>
      </c>
      <c r="S44" s="73">
        <v>2204.5919399999998</v>
      </c>
      <c r="T44" s="73">
        <v>313.813875</v>
      </c>
      <c r="U44" s="76">
        <v>85.765443966923002</v>
      </c>
      <c r="V44" s="54"/>
      <c r="W44" s="54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7:C37"/>
    <mergeCell ref="B38:C38"/>
    <mergeCell ref="B39:C39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33:C33"/>
    <mergeCell ref="B34:C34"/>
    <mergeCell ref="B35:C35"/>
    <mergeCell ref="B36:C36"/>
    <mergeCell ref="B43:C43"/>
    <mergeCell ref="B44:C44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I6" sqref="I6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65608</v>
      </c>
      <c r="D2" s="32">
        <v>654798.59243589698</v>
      </c>
      <c r="E2" s="32">
        <v>485541.715446154</v>
      </c>
      <c r="F2" s="32">
        <v>169256.87698974399</v>
      </c>
      <c r="G2" s="32">
        <v>485541.715446154</v>
      </c>
      <c r="H2" s="32">
        <v>0.25848692856851702</v>
      </c>
    </row>
    <row r="3" spans="1:8" ht="14.25" x14ac:dyDescent="0.2">
      <c r="A3" s="32">
        <v>2</v>
      </c>
      <c r="B3" s="33">
        <v>13</v>
      </c>
      <c r="C3" s="32">
        <v>24592.58</v>
      </c>
      <c r="D3" s="32">
        <v>186071.10088889601</v>
      </c>
      <c r="E3" s="32">
        <v>154145.65914970101</v>
      </c>
      <c r="F3" s="32">
        <v>31925.441739195201</v>
      </c>
      <c r="G3" s="32">
        <v>154145.65914970101</v>
      </c>
      <c r="H3" s="32">
        <v>0.17157657253964401</v>
      </c>
    </row>
    <row r="4" spans="1:8" ht="14.25" x14ac:dyDescent="0.2">
      <c r="A4" s="32">
        <v>3</v>
      </c>
      <c r="B4" s="33">
        <v>14</v>
      </c>
      <c r="C4" s="32">
        <v>125197</v>
      </c>
      <c r="D4" s="32">
        <v>160142.44454187999</v>
      </c>
      <c r="E4" s="32">
        <v>121103.84888547</v>
      </c>
      <c r="F4" s="32">
        <v>39038.595656410303</v>
      </c>
      <c r="G4" s="32">
        <v>121103.84888547</v>
      </c>
      <c r="H4" s="32">
        <v>0.24377419595465799</v>
      </c>
    </row>
    <row r="5" spans="1:8" ht="14.25" x14ac:dyDescent="0.2">
      <c r="A5" s="32">
        <v>4</v>
      </c>
      <c r="B5" s="33">
        <v>15</v>
      </c>
      <c r="C5" s="32">
        <v>3405</v>
      </c>
      <c r="D5" s="32">
        <v>49388.324387179498</v>
      </c>
      <c r="E5" s="32">
        <v>38833.840575213697</v>
      </c>
      <c r="F5" s="32">
        <v>10554.4838119658</v>
      </c>
      <c r="G5" s="32">
        <v>38833.840575213697</v>
      </c>
      <c r="H5" s="32">
        <v>0.21370402707376701</v>
      </c>
    </row>
    <row r="6" spans="1:8" ht="14.25" x14ac:dyDescent="0.2">
      <c r="A6" s="32">
        <v>5</v>
      </c>
      <c r="B6" s="33">
        <v>16</v>
      </c>
      <c r="C6" s="32">
        <v>2464</v>
      </c>
      <c r="D6" s="32">
        <v>137051.63087692301</v>
      </c>
      <c r="E6" s="32">
        <v>114664.386905983</v>
      </c>
      <c r="F6" s="32">
        <v>22387.243970940199</v>
      </c>
      <c r="G6" s="32">
        <v>114664.386905983</v>
      </c>
      <c r="H6" s="32">
        <v>0.16334897897745301</v>
      </c>
    </row>
    <row r="7" spans="1:8" ht="14.25" x14ac:dyDescent="0.2">
      <c r="A7" s="32">
        <v>6</v>
      </c>
      <c r="B7" s="33">
        <v>17</v>
      </c>
      <c r="C7" s="32">
        <v>20250</v>
      </c>
      <c r="D7" s="32">
        <v>277009.72215812001</v>
      </c>
      <c r="E7" s="32">
        <v>199890.37897692301</v>
      </c>
      <c r="F7" s="32">
        <v>77119.3431811966</v>
      </c>
      <c r="G7" s="32">
        <v>199890.37897692301</v>
      </c>
      <c r="H7" s="32">
        <v>0.27839940988488499</v>
      </c>
    </row>
    <row r="8" spans="1:8" ht="14.25" x14ac:dyDescent="0.2">
      <c r="A8" s="32">
        <v>7</v>
      </c>
      <c r="B8" s="33">
        <v>18</v>
      </c>
      <c r="C8" s="32">
        <v>69137</v>
      </c>
      <c r="D8" s="32">
        <v>143374.61331025601</v>
      </c>
      <c r="E8" s="32">
        <v>132294.206992308</v>
      </c>
      <c r="F8" s="32">
        <v>11080.4063179487</v>
      </c>
      <c r="G8" s="32">
        <v>132294.206992308</v>
      </c>
      <c r="H8" s="32">
        <v>7.7282902894190902E-2</v>
      </c>
    </row>
    <row r="9" spans="1:8" ht="14.25" x14ac:dyDescent="0.2">
      <c r="A9" s="32">
        <v>8</v>
      </c>
      <c r="B9" s="33">
        <v>19</v>
      </c>
      <c r="C9" s="32">
        <v>11547</v>
      </c>
      <c r="D9" s="32">
        <v>82181.475257265003</v>
      </c>
      <c r="E9" s="32">
        <v>60311.884459829103</v>
      </c>
      <c r="F9" s="32">
        <v>21869.5907974359</v>
      </c>
      <c r="G9" s="32">
        <v>60311.884459829103</v>
      </c>
      <c r="H9" s="32">
        <v>0.26611338782826999</v>
      </c>
    </row>
    <row r="10" spans="1:8" ht="14.25" x14ac:dyDescent="0.2">
      <c r="A10" s="32">
        <v>9</v>
      </c>
      <c r="B10" s="33">
        <v>21</v>
      </c>
      <c r="C10" s="32">
        <v>204692</v>
      </c>
      <c r="D10" s="32">
        <v>854617.80669999996</v>
      </c>
      <c r="E10" s="32">
        <v>816958.17610000004</v>
      </c>
      <c r="F10" s="32">
        <v>37659.630599999997</v>
      </c>
      <c r="G10" s="32">
        <v>816958.17610000004</v>
      </c>
      <c r="H10" s="32">
        <v>4.4066049530863301E-2</v>
      </c>
    </row>
    <row r="11" spans="1:8" ht="14.25" x14ac:dyDescent="0.2">
      <c r="A11" s="32">
        <v>10</v>
      </c>
      <c r="B11" s="33">
        <v>22</v>
      </c>
      <c r="C11" s="32">
        <v>40861.267999999996</v>
      </c>
      <c r="D11" s="32">
        <v>704741.873420513</v>
      </c>
      <c r="E11" s="32">
        <v>629030.83510341903</v>
      </c>
      <c r="F11" s="32">
        <v>75711.038317094004</v>
      </c>
      <c r="G11" s="32">
        <v>629030.83510341903</v>
      </c>
      <c r="H11" s="32">
        <v>0.10743087813077599</v>
      </c>
    </row>
    <row r="12" spans="1:8" ht="14.25" x14ac:dyDescent="0.2">
      <c r="A12" s="32">
        <v>11</v>
      </c>
      <c r="B12" s="33">
        <v>23</v>
      </c>
      <c r="C12" s="32">
        <v>226190.427</v>
      </c>
      <c r="D12" s="32">
        <v>1692178.08770769</v>
      </c>
      <c r="E12" s="32">
        <v>1415659.3715965799</v>
      </c>
      <c r="F12" s="32">
        <v>276518.71611111099</v>
      </c>
      <c r="G12" s="32">
        <v>1415659.3715965799</v>
      </c>
      <c r="H12" s="32">
        <v>0.163409937830892</v>
      </c>
    </row>
    <row r="13" spans="1:8" ht="14.25" x14ac:dyDescent="0.2">
      <c r="A13" s="32">
        <v>12</v>
      </c>
      <c r="B13" s="33">
        <v>24</v>
      </c>
      <c r="C13" s="32">
        <v>15385.864</v>
      </c>
      <c r="D13" s="32">
        <v>432460.47866068402</v>
      </c>
      <c r="E13" s="32">
        <v>379495.908505128</v>
      </c>
      <c r="F13" s="32">
        <v>52964.570155555601</v>
      </c>
      <c r="G13" s="32">
        <v>379495.908505128</v>
      </c>
      <c r="H13" s="32">
        <v>0.122472625289564</v>
      </c>
    </row>
    <row r="14" spans="1:8" ht="14.25" x14ac:dyDescent="0.2">
      <c r="A14" s="32">
        <v>13</v>
      </c>
      <c r="B14" s="33">
        <v>25</v>
      </c>
      <c r="C14" s="32">
        <v>80697</v>
      </c>
      <c r="D14" s="32">
        <v>921465.13359999994</v>
      </c>
      <c r="E14" s="32">
        <v>848697.2206</v>
      </c>
      <c r="F14" s="32">
        <v>72767.913</v>
      </c>
      <c r="G14" s="32">
        <v>848697.2206</v>
      </c>
      <c r="H14" s="32">
        <v>7.8969795325525505E-2</v>
      </c>
    </row>
    <row r="15" spans="1:8" ht="14.25" x14ac:dyDescent="0.2">
      <c r="A15" s="32">
        <v>14</v>
      </c>
      <c r="B15" s="33">
        <v>26</v>
      </c>
      <c r="C15" s="32">
        <v>66165</v>
      </c>
      <c r="D15" s="32">
        <v>359388.94798348099</v>
      </c>
      <c r="E15" s="32">
        <v>325249.977387611</v>
      </c>
      <c r="F15" s="32">
        <v>34138.970595870203</v>
      </c>
      <c r="G15" s="32">
        <v>325249.977387611</v>
      </c>
      <c r="H15" s="32">
        <v>9.4991709643334393E-2</v>
      </c>
    </row>
    <row r="16" spans="1:8" ht="14.25" x14ac:dyDescent="0.2">
      <c r="A16" s="32">
        <v>15</v>
      </c>
      <c r="B16" s="33">
        <v>27</v>
      </c>
      <c r="C16" s="32">
        <v>180970.93900000001</v>
      </c>
      <c r="D16" s="32">
        <v>1215378.03303333</v>
      </c>
      <c r="E16" s="32">
        <v>1067532.1536999999</v>
      </c>
      <c r="F16" s="32">
        <v>147845.879333333</v>
      </c>
      <c r="G16" s="32">
        <v>1067532.1536999999</v>
      </c>
      <c r="H16" s="32">
        <v>0.12164600257282999</v>
      </c>
    </row>
    <row r="17" spans="1:8" ht="14.25" x14ac:dyDescent="0.2">
      <c r="A17" s="32">
        <v>16</v>
      </c>
      <c r="B17" s="33">
        <v>29</v>
      </c>
      <c r="C17" s="32">
        <v>218411</v>
      </c>
      <c r="D17" s="32">
        <v>2642636.1203324799</v>
      </c>
      <c r="E17" s="32">
        <v>2364989.3534316202</v>
      </c>
      <c r="F17" s="32">
        <v>277646.766900855</v>
      </c>
      <c r="G17" s="32">
        <v>2364989.3534316202</v>
      </c>
      <c r="H17" s="32">
        <v>0.105064319966202</v>
      </c>
    </row>
    <row r="18" spans="1:8" ht="14.25" x14ac:dyDescent="0.2">
      <c r="A18" s="32">
        <v>17</v>
      </c>
      <c r="B18" s="33">
        <v>31</v>
      </c>
      <c r="C18" s="32">
        <v>34065.925000000003</v>
      </c>
      <c r="D18" s="32">
        <v>270066.29116126598</v>
      </c>
      <c r="E18" s="32">
        <v>217201.729856622</v>
      </c>
      <c r="F18" s="32">
        <v>52864.5613046445</v>
      </c>
      <c r="G18" s="32">
        <v>217201.729856622</v>
      </c>
      <c r="H18" s="32">
        <v>0.19574661123878301</v>
      </c>
    </row>
    <row r="19" spans="1:8" ht="14.25" x14ac:dyDescent="0.2">
      <c r="A19" s="32">
        <v>18</v>
      </c>
      <c r="B19" s="33">
        <v>32</v>
      </c>
      <c r="C19" s="32">
        <v>13533.045</v>
      </c>
      <c r="D19" s="32">
        <v>234958.72966879999</v>
      </c>
      <c r="E19" s="32">
        <v>209459.36508917701</v>
      </c>
      <c r="F19" s="32">
        <v>25499.364579622801</v>
      </c>
      <c r="G19" s="32">
        <v>209459.36508917701</v>
      </c>
      <c r="H19" s="32">
        <v>0.108526993721693</v>
      </c>
    </row>
    <row r="20" spans="1:8" ht="14.25" x14ac:dyDescent="0.2">
      <c r="A20" s="32">
        <v>19</v>
      </c>
      <c r="B20" s="33">
        <v>33</v>
      </c>
      <c r="C20" s="32">
        <v>37501.955000000002</v>
      </c>
      <c r="D20" s="32">
        <v>483185.20268245199</v>
      </c>
      <c r="E20" s="32">
        <v>383583.17808310199</v>
      </c>
      <c r="F20" s="32">
        <v>99602.024599349796</v>
      </c>
      <c r="G20" s="32">
        <v>383583.17808310199</v>
      </c>
      <c r="H20" s="32">
        <v>0.206136330430648</v>
      </c>
    </row>
    <row r="21" spans="1:8" ht="14.25" x14ac:dyDescent="0.2">
      <c r="A21" s="32">
        <v>20</v>
      </c>
      <c r="B21" s="33">
        <v>34</v>
      </c>
      <c r="C21" s="32">
        <v>58894.506999999998</v>
      </c>
      <c r="D21" s="32">
        <v>330091.32958072802</v>
      </c>
      <c r="E21" s="32">
        <v>222094.604472062</v>
      </c>
      <c r="F21" s="32">
        <v>107996.725108666</v>
      </c>
      <c r="G21" s="32">
        <v>222094.604472062</v>
      </c>
      <c r="H21" s="32">
        <v>0.32717225637474401</v>
      </c>
    </row>
    <row r="22" spans="1:8" ht="14.25" x14ac:dyDescent="0.2">
      <c r="A22" s="32">
        <v>21</v>
      </c>
      <c r="B22" s="33">
        <v>35</v>
      </c>
      <c r="C22" s="32">
        <v>39151.904999999999</v>
      </c>
      <c r="D22" s="32">
        <v>924949.085142478</v>
      </c>
      <c r="E22" s="32">
        <v>884395.43223274301</v>
      </c>
      <c r="F22" s="32">
        <v>40553.652909734497</v>
      </c>
      <c r="G22" s="32">
        <v>884395.43223274301</v>
      </c>
      <c r="H22" s="32">
        <v>4.3844200249668501E-2</v>
      </c>
    </row>
    <row r="23" spans="1:8" ht="14.25" x14ac:dyDescent="0.2">
      <c r="A23" s="32">
        <v>22</v>
      </c>
      <c r="B23" s="33">
        <v>36</v>
      </c>
      <c r="C23" s="32">
        <v>163149.30499999999</v>
      </c>
      <c r="D23" s="32">
        <v>705356.64941946894</v>
      </c>
      <c r="E23" s="32">
        <v>603331.31121684005</v>
      </c>
      <c r="F23" s="32">
        <v>102025.33820262901</v>
      </c>
      <c r="G23" s="32">
        <v>603331.31121684005</v>
      </c>
      <c r="H23" s="32">
        <v>0.14464361863831399</v>
      </c>
    </row>
    <row r="24" spans="1:8" ht="14.25" x14ac:dyDescent="0.2">
      <c r="A24" s="32">
        <v>23</v>
      </c>
      <c r="B24" s="33">
        <v>37</v>
      </c>
      <c r="C24" s="32">
        <v>116144.58</v>
      </c>
      <c r="D24" s="32">
        <v>945767.22083805304</v>
      </c>
      <c r="E24" s="32">
        <v>806744.37397026597</v>
      </c>
      <c r="F24" s="32">
        <v>139022.84686778701</v>
      </c>
      <c r="G24" s="32">
        <v>806744.37397026597</v>
      </c>
      <c r="H24" s="32">
        <v>0.14699478244191799</v>
      </c>
    </row>
    <row r="25" spans="1:8" ht="14.25" x14ac:dyDescent="0.2">
      <c r="A25" s="32">
        <v>24</v>
      </c>
      <c r="B25" s="33">
        <v>38</v>
      </c>
      <c r="C25" s="32">
        <v>149295.984</v>
      </c>
      <c r="D25" s="32">
        <v>734510.62185309699</v>
      </c>
      <c r="E25" s="32">
        <v>705772.70494778804</v>
      </c>
      <c r="F25" s="32">
        <v>28737.916905309699</v>
      </c>
      <c r="G25" s="32">
        <v>705772.70494778804</v>
      </c>
      <c r="H25" s="32">
        <v>3.9125257076346703E-2</v>
      </c>
    </row>
    <row r="26" spans="1:8" ht="14.25" x14ac:dyDescent="0.2">
      <c r="A26" s="32">
        <v>25</v>
      </c>
      <c r="B26" s="33">
        <v>39</v>
      </c>
      <c r="C26" s="32">
        <v>82505.909</v>
      </c>
      <c r="D26" s="32">
        <v>124585.910365638</v>
      </c>
      <c r="E26" s="32">
        <v>89281.618501621706</v>
      </c>
      <c r="F26" s="32">
        <v>35304.291864016297</v>
      </c>
      <c r="G26" s="32">
        <v>89281.618501621706</v>
      </c>
      <c r="H26" s="32">
        <v>0.28337306971875398</v>
      </c>
    </row>
    <row r="27" spans="1:8" ht="14.25" x14ac:dyDescent="0.2">
      <c r="A27" s="32">
        <v>26</v>
      </c>
      <c r="B27" s="33">
        <v>42</v>
      </c>
      <c r="C27" s="32">
        <v>9002.8989999999994</v>
      </c>
      <c r="D27" s="32">
        <v>152748.04</v>
      </c>
      <c r="E27" s="32">
        <v>138336.1661</v>
      </c>
      <c r="F27" s="32">
        <v>14411.873900000001</v>
      </c>
      <c r="G27" s="32">
        <v>138336.1661</v>
      </c>
      <c r="H27" s="32">
        <v>9.4350630620203005E-2</v>
      </c>
    </row>
    <row r="28" spans="1:8" ht="14.25" x14ac:dyDescent="0.2">
      <c r="A28" s="32">
        <v>27</v>
      </c>
      <c r="B28" s="33">
        <v>75</v>
      </c>
      <c r="C28" s="32">
        <v>424</v>
      </c>
      <c r="D28" s="32">
        <v>220883.33336837601</v>
      </c>
      <c r="E28" s="32">
        <v>208023.005377778</v>
      </c>
      <c r="F28" s="32">
        <v>12860.3279905983</v>
      </c>
      <c r="G28" s="32">
        <v>208023.005377778</v>
      </c>
      <c r="H28" s="32">
        <v>5.8222265095712801E-2</v>
      </c>
    </row>
    <row r="29" spans="1:8" ht="14.25" x14ac:dyDescent="0.2">
      <c r="A29" s="32">
        <v>28</v>
      </c>
      <c r="B29" s="33">
        <v>76</v>
      </c>
      <c r="C29" s="32">
        <v>2266</v>
      </c>
      <c r="D29" s="32">
        <v>355097.662717094</v>
      </c>
      <c r="E29" s="32">
        <v>336329.17824444402</v>
      </c>
      <c r="F29" s="32">
        <v>18768.484472649601</v>
      </c>
      <c r="G29" s="32">
        <v>336329.17824444402</v>
      </c>
      <c r="H29" s="32">
        <v>5.2854429761770703E-2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77160.717948717895</v>
      </c>
      <c r="E30" s="32">
        <v>67193.042735042705</v>
      </c>
      <c r="F30" s="32">
        <v>9967.6752136752093</v>
      </c>
      <c r="G30" s="32">
        <v>67193.042735042705</v>
      </c>
      <c r="H30" s="32">
        <v>0.129180695548995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2014-08-27T02:34:14Z</dcterms:modified>
</cp:coreProperties>
</file>