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<sst xmlns="http://schemas.openxmlformats.org/spreadsheetml/2006/main" count="116" uniqueCount="73">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</sst>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18546144.263700001</v>
      </c>
      <c r="F3" s="25">
        <f>RA!I7</f>
        <v>1936585.9563</v>
      </c>
      <c r="G3" s="16">
        <f>E3-F3</f>
        <v>16609558.307400001</v>
      </c>
      <c r="H3" s="27">
        <f>RA!J7</f>
        <v>10.4419869098638</v>
      </c>
      <c r="I3" s="20">
        <f>SUM(I4:I40)</f>
        <v>18546149.698757038</v>
      </c>
      <c r="J3" s="21">
        <f>SUM(J4:J40)</f>
        <v>16609558.340243028</v>
      </c>
      <c r="K3" s="22">
        <f>E3-I3</f>
        <v>-5.4350570365786552</v>
      </c>
      <c r="L3" s="22">
        <f>G3-J3</f>
        <v>-3.2843027263879776E-2</v>
      </c>
    </row>
    <row r="4" spans="1:13" x14ac:dyDescent="0.15">
      <c r="A4" s="41">
        <f>RA!A8</f>
        <v>41880</v>
      </c>
      <c r="B4" s="12">
        <v>12</v>
      </c>
      <c r="C4" s="38" t="s">
        <v>6</v>
      </c>
      <c r="D4" s="38"/>
      <c r="E4" s="15">
        <f>VLOOKUP(C4,RA!B8:D39,3,0)</f>
        <v>733371.99710000004</v>
      </c>
      <c r="F4" s="25">
        <f>VLOOKUP(C4,RA!B8:I43,8,0)</f>
        <v>187839.14309999999</v>
      </c>
      <c r="G4" s="16">
        <f t="shared" ref="G4:G40" si="0">E4-F4</f>
        <v>545532.85400000005</v>
      </c>
      <c r="H4" s="27">
        <f>RA!J8</f>
        <v>25.613078198074</v>
      </c>
      <c r="I4" s="20">
        <f>VLOOKUP(B4,RMS!B:D,3,FALSE)</f>
        <v>733372.86449487205</v>
      </c>
      <c r="J4" s="21">
        <f>VLOOKUP(B4,RMS!B:E,4,FALSE)</f>
        <v>545532.85848461499</v>
      </c>
      <c r="K4" s="22">
        <f t="shared" ref="K4:K40" si="1">E4-I4</f>
        <v>-0.86739487200975418</v>
      </c>
      <c r="L4" s="22">
        <f t="shared" ref="L4:L40" si="2">G4-J4</f>
        <v>-4.4846149394288659E-3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255932.02720000001</v>
      </c>
      <c r="F5" s="25">
        <f>VLOOKUP(C5,RA!B9:I44,8,0)</f>
        <v>43258.022599999997</v>
      </c>
      <c r="G5" s="16">
        <f t="shared" si="0"/>
        <v>212674.00460000001</v>
      </c>
      <c r="H5" s="27">
        <f>RA!J9</f>
        <v>16.9021529166397</v>
      </c>
      <c r="I5" s="20">
        <f>VLOOKUP(B5,RMS!B:D,3,FALSE)</f>
        <v>255932.23246519201</v>
      </c>
      <c r="J5" s="21">
        <f>VLOOKUP(B5,RMS!B:E,4,FALSE)</f>
        <v>212674.01753038299</v>
      </c>
      <c r="K5" s="22">
        <f t="shared" si="1"/>
        <v>-0.20526519199484028</v>
      </c>
      <c r="L5" s="22">
        <f t="shared" si="2"/>
        <v>-1.293038297444582E-2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175235.3708</v>
      </c>
      <c r="F6" s="25">
        <f>VLOOKUP(C6,RA!B10:I45,8,0)</f>
        <v>42119.689299999998</v>
      </c>
      <c r="G6" s="16">
        <f t="shared" si="0"/>
        <v>133115.68150000001</v>
      </c>
      <c r="H6" s="27">
        <f>RA!J10</f>
        <v>24.036065953871901</v>
      </c>
      <c r="I6" s="20">
        <f>VLOOKUP(B6,RMS!B:D,3,FALSE)</f>
        <v>175237.689046154</v>
      </c>
      <c r="J6" s="21">
        <f>VLOOKUP(B6,RMS!B:E,4,FALSE)</f>
        <v>133115.68164017101</v>
      </c>
      <c r="K6" s="22">
        <f t="shared" si="1"/>
        <v>-2.3182461539981887</v>
      </c>
      <c r="L6" s="22">
        <f t="shared" si="2"/>
        <v>-1.4017100329510868E-4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55929.518199999999</v>
      </c>
      <c r="F7" s="25">
        <f>VLOOKUP(C7,RA!B11:I46,8,0)</f>
        <v>11535.550999999999</v>
      </c>
      <c r="G7" s="16">
        <f t="shared" si="0"/>
        <v>44393.967199999999</v>
      </c>
      <c r="H7" s="27">
        <f>RA!J11</f>
        <v>20.625157110686501</v>
      </c>
      <c r="I7" s="20">
        <f>VLOOKUP(B7,RMS!B:D,3,FALSE)</f>
        <v>55929.5534564103</v>
      </c>
      <c r="J7" s="21">
        <f>VLOOKUP(B7,RMS!B:E,4,FALSE)</f>
        <v>44393.967182051303</v>
      </c>
      <c r="K7" s="22">
        <f t="shared" si="1"/>
        <v>-3.5256410301371943E-2</v>
      </c>
      <c r="L7" s="22">
        <f t="shared" si="2"/>
        <v>1.7948696040548384E-5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184265.8063</v>
      </c>
      <c r="F8" s="25">
        <f>VLOOKUP(C8,RA!B12:I47,8,0)</f>
        <v>28476.496200000001</v>
      </c>
      <c r="G8" s="16">
        <f t="shared" si="0"/>
        <v>155789.3101</v>
      </c>
      <c r="H8" s="27">
        <f>RA!J12</f>
        <v>15.4540317445755</v>
      </c>
      <c r="I8" s="20">
        <f>VLOOKUP(B8,RMS!B:D,3,FALSE)</f>
        <v>184265.80382222199</v>
      </c>
      <c r="J8" s="21">
        <f>VLOOKUP(B8,RMS!B:E,4,FALSE)</f>
        <v>155789.311028205</v>
      </c>
      <c r="K8" s="22">
        <f t="shared" si="1"/>
        <v>2.4777780054137111E-3</v>
      </c>
      <c r="L8" s="22">
        <f t="shared" si="2"/>
        <v>-9.2820500140078366E-4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365715.86709999997</v>
      </c>
      <c r="F9" s="25">
        <f>VLOOKUP(C9,RA!B13:I48,8,0)</f>
        <v>34157.039900000003</v>
      </c>
      <c r="G9" s="16">
        <f t="shared" si="0"/>
        <v>331558.82719999994</v>
      </c>
      <c r="H9" s="27">
        <f>RA!J13</f>
        <v>9.3397752115196599</v>
      </c>
      <c r="I9" s="20">
        <f>VLOOKUP(B9,RMS!B:D,3,FALSE)</f>
        <v>365716.08954188001</v>
      </c>
      <c r="J9" s="21">
        <f>VLOOKUP(B9,RMS!B:E,4,FALSE)</f>
        <v>331558.82586068398</v>
      </c>
      <c r="K9" s="22">
        <f t="shared" si="1"/>
        <v>-0.22244188003242016</v>
      </c>
      <c r="L9" s="22">
        <f t="shared" si="2"/>
        <v>1.3393159606494009E-3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131080.67920000001</v>
      </c>
      <c r="F10" s="25">
        <f>VLOOKUP(C10,RA!B14:I49,8,0)</f>
        <v>14615.492099999999</v>
      </c>
      <c r="G10" s="16">
        <f t="shared" si="0"/>
        <v>116465.18710000001</v>
      </c>
      <c r="H10" s="27">
        <f>RA!J14</f>
        <v>11.1499972301028</v>
      </c>
      <c r="I10" s="20">
        <f>VLOOKUP(B10,RMS!B:D,3,FALSE)</f>
        <v>131080.67372393201</v>
      </c>
      <c r="J10" s="21">
        <f>VLOOKUP(B10,RMS!B:E,4,FALSE)</f>
        <v>116465.185796581</v>
      </c>
      <c r="K10" s="22">
        <f t="shared" si="1"/>
        <v>5.4760680068284273E-3</v>
      </c>
      <c r="L10" s="22">
        <f t="shared" si="2"/>
        <v>1.303419005125761E-3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141528.6874</v>
      </c>
      <c r="F11" s="25">
        <f>VLOOKUP(C11,RA!B15:I50,8,0)</f>
        <v>6662.4252999999999</v>
      </c>
      <c r="G11" s="16">
        <f t="shared" si="0"/>
        <v>134866.26209999999</v>
      </c>
      <c r="H11" s="27">
        <f>RA!J15</f>
        <v>4.7074733910094899</v>
      </c>
      <c r="I11" s="20">
        <f>VLOOKUP(B11,RMS!B:D,3,FALSE)</f>
        <v>141528.725680342</v>
      </c>
      <c r="J11" s="21">
        <f>VLOOKUP(B11,RMS!B:E,4,FALSE)</f>
        <v>134866.26211025601</v>
      </c>
      <c r="K11" s="22">
        <f t="shared" si="1"/>
        <v>-3.8280342007055879E-2</v>
      </c>
      <c r="L11" s="22">
        <f t="shared" si="2"/>
        <v>-1.0256015229970217E-5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1029152.099</v>
      </c>
      <c r="F12" s="25">
        <f>VLOOKUP(C12,RA!B16:I51,8,0)</f>
        <v>27667.9637</v>
      </c>
      <c r="G12" s="16">
        <f t="shared" si="0"/>
        <v>1001484.1353000001</v>
      </c>
      <c r="H12" s="27">
        <f>RA!J16</f>
        <v>2.6884231909825802</v>
      </c>
      <c r="I12" s="20">
        <f>VLOOKUP(B12,RMS!B:D,3,FALSE)</f>
        <v>1029151.791</v>
      </c>
      <c r="J12" s="21">
        <f>VLOOKUP(B12,RMS!B:E,4,FALSE)</f>
        <v>1001484.1353</v>
      </c>
      <c r="K12" s="22">
        <f t="shared" si="1"/>
        <v>0.30800000007729977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918427.58940000006</v>
      </c>
      <c r="F13" s="25">
        <f>VLOOKUP(C13,RA!B17:I52,8,0)</f>
        <v>49695.5484</v>
      </c>
      <c r="G13" s="16">
        <f t="shared" si="0"/>
        <v>868732.04100000008</v>
      </c>
      <c r="H13" s="27">
        <f>RA!J17</f>
        <v>5.4109381048173502</v>
      </c>
      <c r="I13" s="20">
        <f>VLOOKUP(B13,RMS!B:D,3,FALSE)</f>
        <v>918427.63953076897</v>
      </c>
      <c r="J13" s="21">
        <f>VLOOKUP(B13,RMS!B:E,4,FALSE)</f>
        <v>868732.04371196602</v>
      </c>
      <c r="K13" s="22">
        <f t="shared" si="1"/>
        <v>-5.0130768911913037E-2</v>
      </c>
      <c r="L13" s="22">
        <f t="shared" si="2"/>
        <v>-2.7119659353047609E-3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1746326.8879</v>
      </c>
      <c r="F14" s="25">
        <f>VLOOKUP(C14,RA!B18:I53,8,0)</f>
        <v>294628.99599999998</v>
      </c>
      <c r="G14" s="16">
        <f t="shared" si="0"/>
        <v>1451697.8918999999</v>
      </c>
      <c r="H14" s="27">
        <f>RA!J18</f>
        <v>16.871354271725099</v>
      </c>
      <c r="I14" s="20">
        <f>VLOOKUP(B14,RMS!B:D,3,FALSE)</f>
        <v>1746327.1059256401</v>
      </c>
      <c r="J14" s="21">
        <f>VLOOKUP(B14,RMS!B:E,4,FALSE)</f>
        <v>1451697.89400769</v>
      </c>
      <c r="K14" s="22">
        <f t="shared" si="1"/>
        <v>-0.21802564011886716</v>
      </c>
      <c r="L14" s="22">
        <f t="shared" si="2"/>
        <v>-2.1076900884509087E-3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525765.81279999996</v>
      </c>
      <c r="F15" s="25">
        <f>VLOOKUP(C15,RA!B19:I54,8,0)</f>
        <v>25016.823100000001</v>
      </c>
      <c r="G15" s="16">
        <f t="shared" si="0"/>
        <v>500748.98969999998</v>
      </c>
      <c r="H15" s="27">
        <f>RA!J19</f>
        <v>4.7581684641630204</v>
      </c>
      <c r="I15" s="20">
        <f>VLOOKUP(B15,RMS!B:D,3,FALSE)</f>
        <v>525765.83709572605</v>
      </c>
      <c r="J15" s="21">
        <f>VLOOKUP(B15,RMS!B:E,4,FALSE)</f>
        <v>500748.98886581202</v>
      </c>
      <c r="K15" s="22">
        <f t="shared" si="1"/>
        <v>-2.4295726092532277E-2</v>
      </c>
      <c r="L15" s="22">
        <f t="shared" si="2"/>
        <v>8.3418795838952065E-4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961795.07019999996</v>
      </c>
      <c r="F16" s="25">
        <f>VLOOKUP(C16,RA!B20:I55,8,0)</f>
        <v>74360.723400000003</v>
      </c>
      <c r="G16" s="16">
        <f t="shared" si="0"/>
        <v>887434.34679999994</v>
      </c>
      <c r="H16" s="27">
        <f>RA!J20</f>
        <v>7.7314519177705003</v>
      </c>
      <c r="I16" s="20">
        <f>VLOOKUP(B16,RMS!B:D,3,FALSE)</f>
        <v>961795.00219999999</v>
      </c>
      <c r="J16" s="21">
        <f>VLOOKUP(B16,RMS!B:E,4,FALSE)</f>
        <v>887434.34680000006</v>
      </c>
      <c r="K16" s="22">
        <f t="shared" si="1"/>
        <v>6.7999999970197678E-2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351433.73690000002</v>
      </c>
      <c r="F17" s="25">
        <f>VLOOKUP(C17,RA!B21:I56,8,0)</f>
        <v>35729.261400000003</v>
      </c>
      <c r="G17" s="16">
        <f t="shared" si="0"/>
        <v>315704.4755</v>
      </c>
      <c r="H17" s="27">
        <f>RA!J21</f>
        <v>10.166713564602</v>
      </c>
      <c r="I17" s="20">
        <f>VLOOKUP(B17,RMS!B:D,3,FALSE)</f>
        <v>351433.54677339102</v>
      </c>
      <c r="J17" s="21">
        <f>VLOOKUP(B17,RMS!B:E,4,FALSE)</f>
        <v>315704.475330043</v>
      </c>
      <c r="K17" s="22">
        <f t="shared" si="1"/>
        <v>0.19012660899898037</v>
      </c>
      <c r="L17" s="22">
        <f t="shared" si="2"/>
        <v>1.6995699843391776E-4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1301612.1732000001</v>
      </c>
      <c r="F18" s="25">
        <f>VLOOKUP(C18,RA!B22:I57,8,0)</f>
        <v>144558.7047</v>
      </c>
      <c r="G18" s="16">
        <f t="shared" si="0"/>
        <v>1157053.4685</v>
      </c>
      <c r="H18" s="27">
        <f>RA!J22</f>
        <v>11.1061272840284</v>
      </c>
      <c r="I18" s="20">
        <f>VLOOKUP(B18,RMS!B:D,3,FALSE)</f>
        <v>1301612.7378333299</v>
      </c>
      <c r="J18" s="21">
        <f>VLOOKUP(B18,RMS!B:E,4,FALSE)</f>
        <v>1157053.4676999999</v>
      </c>
      <c r="K18" s="22">
        <f t="shared" si="1"/>
        <v>-0.56463332986459136</v>
      </c>
      <c r="L18" s="22">
        <f t="shared" si="2"/>
        <v>8.0000003799796104E-4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3231995.7507000002</v>
      </c>
      <c r="F19" s="25">
        <f>VLOOKUP(C19,RA!B23:I58,8,0)</f>
        <v>299874.22759999998</v>
      </c>
      <c r="G19" s="16">
        <f t="shared" si="0"/>
        <v>2932121.5231000003</v>
      </c>
      <c r="H19" s="27">
        <f>RA!J23</f>
        <v>9.2782989437734198</v>
      </c>
      <c r="I19" s="20">
        <f>VLOOKUP(B19,RMS!B:D,3,FALSE)</f>
        <v>3231997.4505068399</v>
      </c>
      <c r="J19" s="21">
        <f>VLOOKUP(B19,RMS!B:E,4,FALSE)</f>
        <v>2932121.5770564098</v>
      </c>
      <c r="K19" s="22">
        <f t="shared" si="1"/>
        <v>-1.6998068396933377</v>
      </c>
      <c r="L19" s="22">
        <f t="shared" si="2"/>
        <v>-5.3956409450620413E-2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275503.51880000002</v>
      </c>
      <c r="F20" s="25">
        <f>VLOOKUP(C20,RA!B24:I59,8,0)</f>
        <v>52974.642899999999</v>
      </c>
      <c r="G20" s="16">
        <f t="shared" si="0"/>
        <v>222528.87590000001</v>
      </c>
      <c r="H20" s="27">
        <f>RA!J24</f>
        <v>19.228299925438201</v>
      </c>
      <c r="I20" s="20">
        <f>VLOOKUP(B20,RMS!B:D,3,FALSE)</f>
        <v>275503.52129162702</v>
      </c>
      <c r="J20" s="21">
        <f>VLOOKUP(B20,RMS!B:E,4,FALSE)</f>
        <v>222528.87234716199</v>
      </c>
      <c r="K20" s="22">
        <f t="shared" si="1"/>
        <v>-2.4916270049288869E-3</v>
      </c>
      <c r="L20" s="22">
        <f t="shared" si="2"/>
        <v>3.5528380249161273E-3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272381.99349999998</v>
      </c>
      <c r="F21" s="25">
        <f>VLOOKUP(C21,RA!B25:I60,8,0)</f>
        <v>21023.680199999999</v>
      </c>
      <c r="G21" s="16">
        <f t="shared" si="0"/>
        <v>251358.31329999998</v>
      </c>
      <c r="H21" s="27">
        <f>RA!J25</f>
        <v>7.7184544873374703</v>
      </c>
      <c r="I21" s="20">
        <f>VLOOKUP(B21,RMS!B:D,3,FALSE)</f>
        <v>272381.99600177701</v>
      </c>
      <c r="J21" s="21">
        <f>VLOOKUP(B21,RMS!B:E,4,FALSE)</f>
        <v>251358.350067074</v>
      </c>
      <c r="K21" s="22">
        <f t="shared" si="1"/>
        <v>-2.5017770240083337E-3</v>
      </c>
      <c r="L21" s="22">
        <f t="shared" si="2"/>
        <v>-3.6767074023373425E-2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668337.4031</v>
      </c>
      <c r="F22" s="25">
        <f>VLOOKUP(C22,RA!B26:I61,8,0)</f>
        <v>103874.9081</v>
      </c>
      <c r="G22" s="16">
        <f t="shared" si="0"/>
        <v>564462.495</v>
      </c>
      <c r="H22" s="27">
        <f>RA!J26</f>
        <v>15.542285620734299</v>
      </c>
      <c r="I22" s="20">
        <f>VLOOKUP(B22,RMS!B:D,3,FALSE)</f>
        <v>668337.41198756499</v>
      </c>
      <c r="J22" s="21">
        <f>VLOOKUP(B22,RMS!B:E,4,FALSE)</f>
        <v>564462.488977656</v>
      </c>
      <c r="K22" s="22">
        <f t="shared" si="1"/>
        <v>-8.8875649962574244E-3</v>
      </c>
      <c r="L22" s="22">
        <f t="shared" si="2"/>
        <v>6.0223439941182733E-3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316428.91509999998</v>
      </c>
      <c r="F23" s="25">
        <f>VLOOKUP(C23,RA!B27:I62,8,0)</f>
        <v>106243.1701</v>
      </c>
      <c r="G23" s="16">
        <f t="shared" si="0"/>
        <v>210185.745</v>
      </c>
      <c r="H23" s="27">
        <f>RA!J27</f>
        <v>33.575683204053703</v>
      </c>
      <c r="I23" s="20">
        <f>VLOOKUP(B23,RMS!B:D,3,FALSE)</f>
        <v>316428.853855344</v>
      </c>
      <c r="J23" s="21">
        <f>VLOOKUP(B23,RMS!B:E,4,FALSE)</f>
        <v>210185.73619196401</v>
      </c>
      <c r="K23" s="22">
        <f t="shared" si="1"/>
        <v>6.1244655982591212E-2</v>
      </c>
      <c r="L23" s="22">
        <f t="shared" si="2"/>
        <v>8.8080359855666757E-3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1023549.4594000001</v>
      </c>
      <c r="F24" s="25">
        <f>VLOOKUP(C24,RA!B28:I63,8,0)</f>
        <v>15212.799300000001</v>
      </c>
      <c r="G24" s="16">
        <f t="shared" si="0"/>
        <v>1008336.6601000001</v>
      </c>
      <c r="H24" s="27">
        <f>RA!J28</f>
        <v>1.4862788661837301</v>
      </c>
      <c r="I24" s="20">
        <f>VLOOKUP(B24,RMS!B:D,3,FALSE)</f>
        <v>1023549.4595999999</v>
      </c>
      <c r="J24" s="21">
        <f>VLOOKUP(B24,RMS!B:E,4,FALSE)</f>
        <v>1008336.64433805</v>
      </c>
      <c r="K24" s="22">
        <f t="shared" si="1"/>
        <v>-1.9999989308416843E-4</v>
      </c>
      <c r="L24" s="22">
        <f t="shared" si="2"/>
        <v>1.5761950053274632E-2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750549.56209999998</v>
      </c>
      <c r="F25" s="25">
        <f>VLOOKUP(C25,RA!B29:I64,8,0)</f>
        <v>78188.930699999997</v>
      </c>
      <c r="G25" s="16">
        <f t="shared" si="0"/>
        <v>672360.63139999995</v>
      </c>
      <c r="H25" s="27">
        <f>RA!J29</f>
        <v>10.4175573004441</v>
      </c>
      <c r="I25" s="20">
        <f>VLOOKUP(B25,RMS!B:D,3,FALSE)</f>
        <v>750549.55989557505</v>
      </c>
      <c r="J25" s="21">
        <f>VLOOKUP(B25,RMS!B:E,4,FALSE)</f>
        <v>672360.58403849299</v>
      </c>
      <c r="K25" s="22">
        <f t="shared" si="1"/>
        <v>2.2044249344617128E-3</v>
      </c>
      <c r="L25" s="22">
        <f t="shared" si="2"/>
        <v>4.7361506964080036E-2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1102078.9680000001</v>
      </c>
      <c r="F26" s="25">
        <f>VLOOKUP(C26,RA!B30:I65,8,0)</f>
        <v>115202.23910000001</v>
      </c>
      <c r="G26" s="16">
        <f t="shared" si="0"/>
        <v>986876.7289000001</v>
      </c>
      <c r="H26" s="27">
        <f>RA!J30</f>
        <v>10.453174631311899</v>
      </c>
      <c r="I26" s="20">
        <f>VLOOKUP(B26,RMS!B:D,3,FALSE)</f>
        <v>1102078.93994425</v>
      </c>
      <c r="J26" s="21">
        <f>VLOOKUP(B26,RMS!B:E,4,FALSE)</f>
        <v>986876.72528276104</v>
      </c>
      <c r="K26" s="22">
        <f t="shared" si="1"/>
        <v>2.8055750066414475E-2</v>
      </c>
      <c r="L26" s="22">
        <f t="shared" si="2"/>
        <v>3.617239068262279E-3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918108.68079999997</v>
      </c>
      <c r="F27" s="25">
        <f>VLOOKUP(C27,RA!B31:I66,8,0)</f>
        <v>23671.464599999999</v>
      </c>
      <c r="G27" s="16">
        <f t="shared" si="0"/>
        <v>894437.21620000002</v>
      </c>
      <c r="H27" s="27">
        <f>RA!J31</f>
        <v>2.5782856752180701</v>
      </c>
      <c r="I27" s="20">
        <f>VLOOKUP(B27,RMS!B:D,3,FALSE)</f>
        <v>918108.58705398196</v>
      </c>
      <c r="J27" s="21">
        <f>VLOOKUP(B27,RMS!B:E,4,FALSE)</f>
        <v>894437.22441858402</v>
      </c>
      <c r="K27" s="22">
        <f t="shared" si="1"/>
        <v>9.374601801391691E-2</v>
      </c>
      <c r="L27" s="22">
        <f t="shared" si="2"/>
        <v>-8.218584000132978E-3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121661.58590000001</v>
      </c>
      <c r="F28" s="25">
        <f>VLOOKUP(C28,RA!B32:I67,8,0)</f>
        <v>33261.691599999998</v>
      </c>
      <c r="G28" s="16">
        <f t="shared" si="0"/>
        <v>88399.894300000014</v>
      </c>
      <c r="H28" s="27">
        <f>RA!J32</f>
        <v>27.339518348330198</v>
      </c>
      <c r="I28" s="20">
        <f>VLOOKUP(B28,RMS!B:D,3,FALSE)</f>
        <v>121661.52928763301</v>
      </c>
      <c r="J28" s="21">
        <f>VLOOKUP(B28,RMS!B:E,4,FALSE)</f>
        <v>88399.885125433095</v>
      </c>
      <c r="K28" s="22">
        <f t="shared" si="1"/>
        <v>5.6612366999615915E-2</v>
      </c>
      <c r="L28" s="22">
        <f t="shared" si="2"/>
        <v>9.1745669196825475E-3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173966.7971</v>
      </c>
      <c r="F31" s="25">
        <f>VLOOKUP(C31,RA!B35:I70,8,0)</f>
        <v>19120.634600000001</v>
      </c>
      <c r="G31" s="16">
        <f t="shared" si="0"/>
        <v>154846.16250000001</v>
      </c>
      <c r="H31" s="27">
        <f>RA!J35</f>
        <v>10.990967770136599</v>
      </c>
      <c r="I31" s="20">
        <f>VLOOKUP(B31,RMS!B:D,3,FALSE)</f>
        <v>173966.7971</v>
      </c>
      <c r="J31" s="21">
        <f>VLOOKUP(B31,RMS!B:E,4,FALSE)</f>
        <v>154846.1734</v>
      </c>
      <c r="K31" s="22">
        <f t="shared" si="1"/>
        <v>0</v>
      </c>
      <c r="L31" s="22">
        <f t="shared" si="2"/>
        <v>-1.0899999993853271E-2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295752.13689999998</v>
      </c>
      <c r="F35" s="25">
        <f>VLOOKUP(C35,RA!B8:I74,8,0)</f>
        <v>17474.886999999999</v>
      </c>
      <c r="G35" s="16">
        <f t="shared" si="0"/>
        <v>278277.2499</v>
      </c>
      <c r="H35" s="27">
        <f>RA!J39</f>
        <v>5.9086257780475897</v>
      </c>
      <c r="I35" s="20">
        <f>VLOOKUP(B35,RMS!B:D,3,FALSE)</f>
        <v>295752.13675213698</v>
      </c>
      <c r="J35" s="21">
        <f>VLOOKUP(B35,RMS!B:E,4,FALSE)</f>
        <v>278277.24786324799</v>
      </c>
      <c r="K35" s="22">
        <f t="shared" si="1"/>
        <v>1.4786300016567111E-4</v>
      </c>
      <c r="L35" s="22">
        <f t="shared" si="2"/>
        <v>2.0367520046420395E-3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461137.1152</v>
      </c>
      <c r="F36" s="25">
        <f>VLOOKUP(C36,RA!B8:I75,8,0)</f>
        <v>20558.0507</v>
      </c>
      <c r="G36" s="16">
        <f t="shared" si="0"/>
        <v>440579.06449999998</v>
      </c>
      <c r="H36" s="27">
        <f>RA!J40</f>
        <v>4.4581210278603898</v>
      </c>
      <c r="I36" s="20">
        <f>VLOOKUP(B36,RMS!B:D,3,FALSE)</f>
        <v>461137.10858290602</v>
      </c>
      <c r="J36" s="21">
        <f>VLOOKUP(B36,RMS!B:E,4,FALSE)</f>
        <v>440579.064742735</v>
      </c>
      <c r="K36" s="22">
        <f t="shared" si="1"/>
        <v>6.6170939826406538E-3</v>
      </c>
      <c r="L36" s="22">
        <f t="shared" si="2"/>
        <v>-2.4273502640426159E-4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57119.054400000001</v>
      </c>
      <c r="F40" s="25">
        <f>VLOOKUP(C40,RA!B8:I78,8,0)</f>
        <v>9582.7495999999992</v>
      </c>
      <c r="G40" s="16">
        <f t="shared" si="0"/>
        <v>47536.304799999998</v>
      </c>
      <c r="H40" s="27">
        <f>RA!J43</f>
        <v>0</v>
      </c>
      <c r="I40" s="20">
        <f>VLOOKUP(B40,RMS!B:D,3,FALSE)</f>
        <v>57119.054307541002</v>
      </c>
      <c r="J40" s="21">
        <f>VLOOKUP(B40,RMS!B:E,4,FALSE)</f>
        <v>47536.305045004199</v>
      </c>
      <c r="K40" s="22">
        <f t="shared" si="1"/>
        <v>9.2458998551592231E-5</v>
      </c>
      <c r="L40" s="22">
        <f t="shared" si="2"/>
        <v>-2.4500420113326982E-4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18546144.263700001</v>
      </c>
      <c r="E7" s="65">
        <v>26594458</v>
      </c>
      <c r="F7" s="66">
        <v>69.736876245795301</v>
      </c>
      <c r="G7" s="65">
        <v>17337066.757199999</v>
      </c>
      <c r="H7" s="66">
        <v>6.9739450359898498</v>
      </c>
      <c r="I7" s="65">
        <v>1936585.9563</v>
      </c>
      <c r="J7" s="66">
        <v>10.4419869098638</v>
      </c>
      <c r="K7" s="65">
        <v>1995060.7490000001</v>
      </c>
      <c r="L7" s="66">
        <v>11.5074872637925</v>
      </c>
      <c r="M7" s="66">
        <v>-2.9309780531400001E-2</v>
      </c>
      <c r="N7" s="65">
        <v>507851796.32929999</v>
      </c>
      <c r="O7" s="65">
        <v>4723370960.9053001</v>
      </c>
      <c r="P7" s="65">
        <v>1052999</v>
      </c>
      <c r="Q7" s="65">
        <v>1004816</v>
      </c>
      <c r="R7" s="66">
        <v>4.7952062865240999</v>
      </c>
      <c r="S7" s="65">
        <v>17.612689341300399</v>
      </c>
      <c r="T7" s="65">
        <v>16.9459168810011</v>
      </c>
      <c r="U7" s="67">
        <v>3.78575041765933</v>
      </c>
      <c r="V7" s="55"/>
      <c r="W7" s="55"/>
    </row>
    <row r="8" spans="1:23" ht="14.25" thickBot="1" x14ac:dyDescent="0.2">
      <c r="A8" s="50">
        <v>41880</v>
      </c>
      <c r="B8" s="53" t="s">
        <v>6</v>
      </c>
      <c r="C8" s="54"/>
      <c r="D8" s="68">
        <v>733371.99710000004</v>
      </c>
      <c r="E8" s="68">
        <v>942517</v>
      </c>
      <c r="F8" s="69">
        <v>77.809949008877297</v>
      </c>
      <c r="G8" s="68">
        <v>643793.12569999998</v>
      </c>
      <c r="H8" s="69">
        <v>13.9142323557121</v>
      </c>
      <c r="I8" s="68">
        <v>187839.14309999999</v>
      </c>
      <c r="J8" s="69">
        <v>25.613078198074</v>
      </c>
      <c r="K8" s="68">
        <v>134945.0582</v>
      </c>
      <c r="L8" s="69">
        <v>20.9609349359351</v>
      </c>
      <c r="M8" s="69">
        <v>0.39196755780123899</v>
      </c>
      <c r="N8" s="68">
        <v>18222962.894000001</v>
      </c>
      <c r="O8" s="68">
        <v>178798080.4377</v>
      </c>
      <c r="P8" s="68">
        <v>31506</v>
      </c>
      <c r="Q8" s="68">
        <v>28793</v>
      </c>
      <c r="R8" s="69">
        <v>9.4224290626193898</v>
      </c>
      <c r="S8" s="68">
        <v>23.277216945978498</v>
      </c>
      <c r="T8" s="68">
        <v>23.060210044107901</v>
      </c>
      <c r="U8" s="70">
        <v>0.93227168168010599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255932.02720000001</v>
      </c>
      <c r="E9" s="68">
        <v>366925</v>
      </c>
      <c r="F9" s="69">
        <v>69.750501383116401</v>
      </c>
      <c r="G9" s="68">
        <v>220220.46840000001</v>
      </c>
      <c r="H9" s="69">
        <v>16.216275925421701</v>
      </c>
      <c r="I9" s="68">
        <v>43258.022599999997</v>
      </c>
      <c r="J9" s="69">
        <v>16.9021529166397</v>
      </c>
      <c r="K9" s="68">
        <v>38415.464399999997</v>
      </c>
      <c r="L9" s="69">
        <v>17.4440934937181</v>
      </c>
      <c r="M9" s="69">
        <v>0.126057520731156</v>
      </c>
      <c r="N9" s="68">
        <v>4239643.0767000001</v>
      </c>
      <c r="O9" s="68">
        <v>31374474.540600002</v>
      </c>
      <c r="P9" s="68">
        <v>12281</v>
      </c>
      <c r="Q9" s="68">
        <v>10463</v>
      </c>
      <c r="R9" s="69">
        <v>17.375513714995702</v>
      </c>
      <c r="S9" s="68">
        <v>20.839673251363902</v>
      </c>
      <c r="T9" s="68">
        <v>20.120657507407099</v>
      </c>
      <c r="U9" s="70">
        <v>3.4502256119096701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175235.3708</v>
      </c>
      <c r="E10" s="68">
        <v>228929</v>
      </c>
      <c r="F10" s="69">
        <v>76.545728500976296</v>
      </c>
      <c r="G10" s="68">
        <v>156606.5263</v>
      </c>
      <c r="H10" s="69">
        <v>11.895318119957601</v>
      </c>
      <c r="I10" s="68">
        <v>42119.689299999998</v>
      </c>
      <c r="J10" s="69">
        <v>24.036065953871901</v>
      </c>
      <c r="K10" s="68">
        <v>30757.302800000001</v>
      </c>
      <c r="L10" s="69">
        <v>19.639860181229199</v>
      </c>
      <c r="M10" s="69">
        <v>0.36942077053648498</v>
      </c>
      <c r="N10" s="68">
        <v>4791825.3958000001</v>
      </c>
      <c r="O10" s="68">
        <v>46059986.387500003</v>
      </c>
      <c r="P10" s="68">
        <v>98638</v>
      </c>
      <c r="Q10" s="68">
        <v>93765</v>
      </c>
      <c r="R10" s="69">
        <v>5.1970351410440996</v>
      </c>
      <c r="S10" s="68">
        <v>1.7765503234047699</v>
      </c>
      <c r="T10" s="68">
        <v>1.6963359547805701</v>
      </c>
      <c r="U10" s="70">
        <v>4.5151757069551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55929.518199999999</v>
      </c>
      <c r="E11" s="68">
        <v>80769</v>
      </c>
      <c r="F11" s="69">
        <v>69.246267998861001</v>
      </c>
      <c r="G11" s="68">
        <v>53130.417200000004</v>
      </c>
      <c r="H11" s="69">
        <v>5.2683587811164401</v>
      </c>
      <c r="I11" s="68">
        <v>11535.550999999999</v>
      </c>
      <c r="J11" s="69">
        <v>20.625157110686501</v>
      </c>
      <c r="K11" s="68">
        <v>9998.6653999999999</v>
      </c>
      <c r="L11" s="69">
        <v>18.819098224585399</v>
      </c>
      <c r="M11" s="69">
        <v>0.153709074013018</v>
      </c>
      <c r="N11" s="68">
        <v>1510582.8385000001</v>
      </c>
      <c r="O11" s="68">
        <v>18607689.524700001</v>
      </c>
      <c r="P11" s="68">
        <v>2870</v>
      </c>
      <c r="Q11" s="68">
        <v>2628</v>
      </c>
      <c r="R11" s="69">
        <v>9.2085235920852408</v>
      </c>
      <c r="S11" s="68">
        <v>19.487637003484299</v>
      </c>
      <c r="T11" s="68">
        <v>18.9884675038052</v>
      </c>
      <c r="U11" s="70">
        <v>2.5614675580723199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184265.8063</v>
      </c>
      <c r="E12" s="68">
        <v>300228</v>
      </c>
      <c r="F12" s="69">
        <v>61.375290212771603</v>
      </c>
      <c r="G12" s="68">
        <v>190708.00409999999</v>
      </c>
      <c r="H12" s="69">
        <v>-3.3780426943286401</v>
      </c>
      <c r="I12" s="68">
        <v>28476.496200000001</v>
      </c>
      <c r="J12" s="69">
        <v>15.4540317445755</v>
      </c>
      <c r="K12" s="68">
        <v>11345.9802</v>
      </c>
      <c r="L12" s="69">
        <v>5.9493990582852501</v>
      </c>
      <c r="M12" s="69">
        <v>1.50983129690285</v>
      </c>
      <c r="N12" s="68">
        <v>4907048.4959000004</v>
      </c>
      <c r="O12" s="68">
        <v>55658986.372900002</v>
      </c>
      <c r="P12" s="68">
        <v>2185</v>
      </c>
      <c r="Q12" s="68">
        <v>1899</v>
      </c>
      <c r="R12" s="69">
        <v>15.0605581885203</v>
      </c>
      <c r="S12" s="68">
        <v>84.3321767963387</v>
      </c>
      <c r="T12" s="68">
        <v>83.004194102159005</v>
      </c>
      <c r="U12" s="70">
        <v>1.5747046318829201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365715.86709999997</v>
      </c>
      <c r="E13" s="68">
        <v>457612</v>
      </c>
      <c r="F13" s="69">
        <v>79.918329742227002</v>
      </c>
      <c r="G13" s="68">
        <v>336528.06640000001</v>
      </c>
      <c r="H13" s="69">
        <v>8.6732143955289498</v>
      </c>
      <c r="I13" s="68">
        <v>34157.039900000003</v>
      </c>
      <c r="J13" s="69">
        <v>9.3397752115196599</v>
      </c>
      <c r="K13" s="68">
        <v>85467.536099999998</v>
      </c>
      <c r="L13" s="69">
        <v>25.396852338138299</v>
      </c>
      <c r="M13" s="69">
        <v>-0.60035071257892503</v>
      </c>
      <c r="N13" s="68">
        <v>8537147.0458000004</v>
      </c>
      <c r="O13" s="68">
        <v>89194282.428100005</v>
      </c>
      <c r="P13" s="68">
        <v>17269</v>
      </c>
      <c r="Q13" s="68">
        <v>12977</v>
      </c>
      <c r="R13" s="69">
        <v>33.073899976882203</v>
      </c>
      <c r="S13" s="68">
        <v>21.177593786553899</v>
      </c>
      <c r="T13" s="68">
        <v>23.744372281729198</v>
      </c>
      <c r="U13" s="70">
        <v>-12.120255592044501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131080.67920000001</v>
      </c>
      <c r="E14" s="68">
        <v>156698</v>
      </c>
      <c r="F14" s="69">
        <v>83.651788280641796</v>
      </c>
      <c r="G14" s="68">
        <v>125161.255</v>
      </c>
      <c r="H14" s="69">
        <v>4.7294381955502303</v>
      </c>
      <c r="I14" s="68">
        <v>14615.492099999999</v>
      </c>
      <c r="J14" s="69">
        <v>11.1499972301028</v>
      </c>
      <c r="K14" s="68">
        <v>16281.0885</v>
      </c>
      <c r="L14" s="69">
        <v>13.008089843777899</v>
      </c>
      <c r="M14" s="69">
        <v>-0.10230252111214801</v>
      </c>
      <c r="N14" s="68">
        <v>4376061.5983999996</v>
      </c>
      <c r="O14" s="68">
        <v>42733846.6184</v>
      </c>
      <c r="P14" s="68">
        <v>2661</v>
      </c>
      <c r="Q14" s="68">
        <v>2673</v>
      </c>
      <c r="R14" s="69">
        <v>-0.448933782267114</v>
      </c>
      <c r="S14" s="68">
        <v>49.259932055618201</v>
      </c>
      <c r="T14" s="68">
        <v>50.516607108118201</v>
      </c>
      <c r="U14" s="70">
        <v>-2.5511099996669802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141528.6874</v>
      </c>
      <c r="E15" s="68">
        <v>119251</v>
      </c>
      <c r="F15" s="69">
        <v>118.681342210967</v>
      </c>
      <c r="G15" s="68">
        <v>82759.944799999997</v>
      </c>
      <c r="H15" s="69">
        <v>71.011094487825204</v>
      </c>
      <c r="I15" s="68">
        <v>6662.4252999999999</v>
      </c>
      <c r="J15" s="69">
        <v>4.7074733910094899</v>
      </c>
      <c r="K15" s="68">
        <v>10545.5249</v>
      </c>
      <c r="L15" s="69">
        <v>12.742305381528</v>
      </c>
      <c r="M15" s="69">
        <v>-0.36822250545347401</v>
      </c>
      <c r="N15" s="68">
        <v>3366760.6164000002</v>
      </c>
      <c r="O15" s="68">
        <v>33371243.3596</v>
      </c>
      <c r="P15" s="68">
        <v>4666</v>
      </c>
      <c r="Q15" s="68">
        <v>5076</v>
      </c>
      <c r="R15" s="69">
        <v>-8.0772261623325399</v>
      </c>
      <c r="S15" s="68">
        <v>30.331909001285901</v>
      </c>
      <c r="T15" s="68">
        <v>29.361392178881001</v>
      </c>
      <c r="U15" s="70">
        <v>3.19965625099212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1029152.099</v>
      </c>
      <c r="E16" s="68">
        <v>1428557</v>
      </c>
      <c r="F16" s="69">
        <v>72.041374547882896</v>
      </c>
      <c r="G16" s="68">
        <v>931031.48849999998</v>
      </c>
      <c r="H16" s="69">
        <v>10.5389142807709</v>
      </c>
      <c r="I16" s="68">
        <v>27667.9637</v>
      </c>
      <c r="J16" s="69">
        <v>2.6884231909825802</v>
      </c>
      <c r="K16" s="68">
        <v>82436.085200000001</v>
      </c>
      <c r="L16" s="69">
        <v>8.8542746639873702</v>
      </c>
      <c r="M16" s="69">
        <v>-0.66437072268929098</v>
      </c>
      <c r="N16" s="68">
        <v>26972128.627500001</v>
      </c>
      <c r="O16" s="68">
        <v>245049581.6753</v>
      </c>
      <c r="P16" s="68">
        <v>59269</v>
      </c>
      <c r="Q16" s="68">
        <v>55927</v>
      </c>
      <c r="R16" s="69">
        <v>5.9756468253258799</v>
      </c>
      <c r="S16" s="68">
        <v>17.364087448750599</v>
      </c>
      <c r="T16" s="68">
        <v>16.136852597135601</v>
      </c>
      <c r="U16" s="70">
        <v>7.0676610863495801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918427.58940000006</v>
      </c>
      <c r="E17" s="68">
        <v>851646</v>
      </c>
      <c r="F17" s="69">
        <v>107.841472795035</v>
      </c>
      <c r="G17" s="68">
        <v>540342.36939999997</v>
      </c>
      <c r="H17" s="69">
        <v>69.971418384204895</v>
      </c>
      <c r="I17" s="68">
        <v>49695.5484</v>
      </c>
      <c r="J17" s="69">
        <v>5.4109381048173502</v>
      </c>
      <c r="K17" s="68">
        <v>72850.748699999996</v>
      </c>
      <c r="L17" s="69">
        <v>13.482331356116701</v>
      </c>
      <c r="M17" s="69">
        <v>-0.31784436966259999</v>
      </c>
      <c r="N17" s="68">
        <v>24154137.656300001</v>
      </c>
      <c r="O17" s="68">
        <v>233930628.85080001</v>
      </c>
      <c r="P17" s="68">
        <v>19802</v>
      </c>
      <c r="Q17" s="68">
        <v>18870</v>
      </c>
      <c r="R17" s="69">
        <v>4.9390567037625797</v>
      </c>
      <c r="S17" s="68">
        <v>46.380546884153098</v>
      </c>
      <c r="T17" s="68">
        <v>46.200761695813497</v>
      </c>
      <c r="U17" s="70">
        <v>0.38763059174079101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1746326.8879</v>
      </c>
      <c r="E18" s="68">
        <v>2298409</v>
      </c>
      <c r="F18" s="69">
        <v>75.979814206261807</v>
      </c>
      <c r="G18" s="68">
        <v>1682950.6502</v>
      </c>
      <c r="H18" s="69">
        <v>3.7657811114347499</v>
      </c>
      <c r="I18" s="68">
        <v>294628.99599999998</v>
      </c>
      <c r="J18" s="69">
        <v>16.871354271725099</v>
      </c>
      <c r="K18" s="68">
        <v>215133.2401</v>
      </c>
      <c r="L18" s="69">
        <v>12.7830985462606</v>
      </c>
      <c r="M18" s="69">
        <v>0.36951870321410202</v>
      </c>
      <c r="N18" s="68">
        <v>55212847.319300003</v>
      </c>
      <c r="O18" s="68">
        <v>577197712.296</v>
      </c>
      <c r="P18" s="68">
        <v>88680</v>
      </c>
      <c r="Q18" s="68">
        <v>85674</v>
      </c>
      <c r="R18" s="69">
        <v>3.5086490650605899</v>
      </c>
      <c r="S18" s="68">
        <v>19.6924547575553</v>
      </c>
      <c r="T18" s="68">
        <v>19.3464532647011</v>
      </c>
      <c r="U18" s="70">
        <v>1.7570257091560899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525765.81279999996</v>
      </c>
      <c r="E19" s="68">
        <v>813682</v>
      </c>
      <c r="F19" s="69">
        <v>64.6156376569717</v>
      </c>
      <c r="G19" s="68">
        <v>526036.98529999994</v>
      </c>
      <c r="H19" s="69">
        <v>-5.1550082518503001E-2</v>
      </c>
      <c r="I19" s="68">
        <v>25016.823100000001</v>
      </c>
      <c r="J19" s="69">
        <v>4.7581684641630204</v>
      </c>
      <c r="K19" s="68">
        <v>44158.234799999998</v>
      </c>
      <c r="L19" s="69">
        <v>8.3945114191574302</v>
      </c>
      <c r="M19" s="69">
        <v>-0.43347320803683898</v>
      </c>
      <c r="N19" s="68">
        <v>14935535.268999999</v>
      </c>
      <c r="O19" s="68">
        <v>179960220.1787</v>
      </c>
      <c r="P19" s="68">
        <v>11456</v>
      </c>
      <c r="Q19" s="68">
        <v>10500</v>
      </c>
      <c r="R19" s="69">
        <v>9.1047619047619008</v>
      </c>
      <c r="S19" s="68">
        <v>45.894362150837999</v>
      </c>
      <c r="T19" s="68">
        <v>44.610009152380997</v>
      </c>
      <c r="U19" s="70">
        <v>2.7984984173782501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961795.07019999996</v>
      </c>
      <c r="E20" s="68">
        <v>1455963</v>
      </c>
      <c r="F20" s="69">
        <v>66.059032420466707</v>
      </c>
      <c r="G20" s="68">
        <v>1178020.3485000001</v>
      </c>
      <c r="H20" s="69">
        <v>-18.354969723173699</v>
      </c>
      <c r="I20" s="68">
        <v>74360.723400000003</v>
      </c>
      <c r="J20" s="69">
        <v>7.7314519177705003</v>
      </c>
      <c r="K20" s="68">
        <v>27548.6253</v>
      </c>
      <c r="L20" s="69">
        <v>2.3385525840091201</v>
      </c>
      <c r="M20" s="69">
        <v>1.6992535050378701</v>
      </c>
      <c r="N20" s="68">
        <v>27464046.259500001</v>
      </c>
      <c r="O20" s="68">
        <v>268903519.04269999</v>
      </c>
      <c r="P20" s="68">
        <v>39732</v>
      </c>
      <c r="Q20" s="68">
        <v>37998</v>
      </c>
      <c r="R20" s="69">
        <v>4.5633980735828104</v>
      </c>
      <c r="S20" s="68">
        <v>24.2070640843652</v>
      </c>
      <c r="T20" s="68">
        <v>24.1212290357387</v>
      </c>
      <c r="U20" s="70">
        <v>0.35458677817093598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351433.73690000002</v>
      </c>
      <c r="E21" s="68">
        <v>433986</v>
      </c>
      <c r="F21" s="69">
        <v>80.978127612411498</v>
      </c>
      <c r="G21" s="68">
        <v>328802.11</v>
      </c>
      <c r="H21" s="69">
        <v>6.8830540351459497</v>
      </c>
      <c r="I21" s="68">
        <v>35729.261400000003</v>
      </c>
      <c r="J21" s="69">
        <v>10.166713564602</v>
      </c>
      <c r="K21" s="68">
        <v>40610.167099999999</v>
      </c>
      <c r="L21" s="69">
        <v>12.350944797769101</v>
      </c>
      <c r="M21" s="69">
        <v>-0.12018925428159601</v>
      </c>
      <c r="N21" s="68">
        <v>11283584.731899999</v>
      </c>
      <c r="O21" s="68">
        <v>107808249.63060001</v>
      </c>
      <c r="P21" s="68">
        <v>31572</v>
      </c>
      <c r="Q21" s="68">
        <v>30319</v>
      </c>
      <c r="R21" s="69">
        <v>4.1327220554767701</v>
      </c>
      <c r="S21" s="68">
        <v>11.131183862283001</v>
      </c>
      <c r="T21" s="68">
        <v>11.092367396681899</v>
      </c>
      <c r="U21" s="70">
        <v>0.34871821435467298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1301612.1732000001</v>
      </c>
      <c r="E22" s="68">
        <v>1534810</v>
      </c>
      <c r="F22" s="69">
        <v>84.8060784852848</v>
      </c>
      <c r="G22" s="68">
        <v>1194653.2701000001</v>
      </c>
      <c r="H22" s="69">
        <v>8.9531335808462007</v>
      </c>
      <c r="I22" s="68">
        <v>144558.7047</v>
      </c>
      <c r="J22" s="69">
        <v>11.1061272840284</v>
      </c>
      <c r="K22" s="68">
        <v>143598.2107</v>
      </c>
      <c r="L22" s="69">
        <v>12.020074300552499</v>
      </c>
      <c r="M22" s="69">
        <v>6.6887602242249999E-3</v>
      </c>
      <c r="N22" s="68">
        <v>37023445.3292</v>
      </c>
      <c r="O22" s="68">
        <v>332333216.88489997</v>
      </c>
      <c r="P22" s="68">
        <v>78744</v>
      </c>
      <c r="Q22" s="68">
        <v>75715</v>
      </c>
      <c r="R22" s="69">
        <v>4.0005282969028499</v>
      </c>
      <c r="S22" s="68">
        <v>16.529667951844001</v>
      </c>
      <c r="T22" s="68">
        <v>15.9679587281252</v>
      </c>
      <c r="U22" s="70">
        <v>3.3981881871745898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3231995.7507000002</v>
      </c>
      <c r="E23" s="68">
        <v>4949857</v>
      </c>
      <c r="F23" s="69">
        <v>65.294729740677397</v>
      </c>
      <c r="G23" s="68">
        <v>3017511.3563000001</v>
      </c>
      <c r="H23" s="69">
        <v>7.1079896336494697</v>
      </c>
      <c r="I23" s="68">
        <v>299874.22759999998</v>
      </c>
      <c r="J23" s="69">
        <v>9.2782989437734198</v>
      </c>
      <c r="K23" s="68">
        <v>285593.337</v>
      </c>
      <c r="L23" s="69">
        <v>9.4645323008887594</v>
      </c>
      <c r="M23" s="69">
        <v>5.0004284938902001E-2</v>
      </c>
      <c r="N23" s="68">
        <v>82135820.391100004</v>
      </c>
      <c r="O23" s="68">
        <v>691745478.75849998</v>
      </c>
      <c r="P23" s="68">
        <v>97108</v>
      </c>
      <c r="Q23" s="68">
        <v>91061</v>
      </c>
      <c r="R23" s="69">
        <v>6.6406035514655004</v>
      </c>
      <c r="S23" s="68">
        <v>33.282487031964401</v>
      </c>
      <c r="T23" s="68">
        <v>32.4093433852033</v>
      </c>
      <c r="U23" s="70">
        <v>2.6234326957673599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275503.51880000002</v>
      </c>
      <c r="E24" s="68">
        <v>416038</v>
      </c>
      <c r="F24" s="69">
        <v>66.220758392262297</v>
      </c>
      <c r="G24" s="68">
        <v>319767.42359999998</v>
      </c>
      <c r="H24" s="69">
        <v>-13.8425310188476</v>
      </c>
      <c r="I24" s="68">
        <v>52974.642899999999</v>
      </c>
      <c r="J24" s="69">
        <v>19.228299925438201</v>
      </c>
      <c r="K24" s="68">
        <v>55946.975400000003</v>
      </c>
      <c r="L24" s="69">
        <v>17.496146033307198</v>
      </c>
      <c r="M24" s="69">
        <v>-5.3127670955380998E-2</v>
      </c>
      <c r="N24" s="68">
        <v>8445973.3855000008</v>
      </c>
      <c r="O24" s="68">
        <v>75136494.992500007</v>
      </c>
      <c r="P24" s="68">
        <v>28777</v>
      </c>
      <c r="Q24" s="68">
        <v>27231</v>
      </c>
      <c r="R24" s="69">
        <v>5.6773530167823401</v>
      </c>
      <c r="S24" s="68">
        <v>9.5737400979949303</v>
      </c>
      <c r="T24" s="68">
        <v>9.4372250119349292</v>
      </c>
      <c r="U24" s="70">
        <v>1.42593265184408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272381.99349999998</v>
      </c>
      <c r="E25" s="68">
        <v>289225</v>
      </c>
      <c r="F25" s="69">
        <v>94.176503932924206</v>
      </c>
      <c r="G25" s="68">
        <v>216786.13039999999</v>
      </c>
      <c r="H25" s="69">
        <v>25.645488942220599</v>
      </c>
      <c r="I25" s="68">
        <v>21023.680199999999</v>
      </c>
      <c r="J25" s="69">
        <v>7.7184544873374703</v>
      </c>
      <c r="K25" s="68">
        <v>22080.438200000001</v>
      </c>
      <c r="L25" s="69">
        <v>10.1853555664556</v>
      </c>
      <c r="M25" s="69">
        <v>-4.7859466846993999E-2</v>
      </c>
      <c r="N25" s="68">
        <v>7725763.6403000001</v>
      </c>
      <c r="O25" s="68">
        <v>72569852.019600004</v>
      </c>
      <c r="P25" s="68">
        <v>20683</v>
      </c>
      <c r="Q25" s="68">
        <v>19850</v>
      </c>
      <c r="R25" s="69">
        <v>4.19647355163728</v>
      </c>
      <c r="S25" s="68">
        <v>13.169365831842599</v>
      </c>
      <c r="T25" s="68">
        <v>12.6961115919395</v>
      </c>
      <c r="U25" s="70">
        <v>3.59359931181146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668337.4031</v>
      </c>
      <c r="E26" s="68">
        <v>549189</v>
      </c>
      <c r="F26" s="69">
        <v>121.69533677841299</v>
      </c>
      <c r="G26" s="68">
        <v>428560.99489999999</v>
      </c>
      <c r="H26" s="69">
        <v>55.9491906761018</v>
      </c>
      <c r="I26" s="68">
        <v>103874.9081</v>
      </c>
      <c r="J26" s="69">
        <v>15.542285620734299</v>
      </c>
      <c r="K26" s="68">
        <v>95185.232300000003</v>
      </c>
      <c r="L26" s="69">
        <v>22.210428254724999</v>
      </c>
      <c r="M26" s="69">
        <v>9.1292268664243004E-2</v>
      </c>
      <c r="N26" s="68">
        <v>15799395.7075</v>
      </c>
      <c r="O26" s="68">
        <v>156306789.62720001</v>
      </c>
      <c r="P26" s="68">
        <v>45555</v>
      </c>
      <c r="Q26" s="68">
        <v>45411</v>
      </c>
      <c r="R26" s="69">
        <v>0.31710378542644202</v>
      </c>
      <c r="S26" s="68">
        <v>14.670999958292199</v>
      </c>
      <c r="T26" s="68">
        <v>13.0523271454053</v>
      </c>
      <c r="U26" s="70">
        <v>11.033145780714101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316428.91509999998</v>
      </c>
      <c r="E27" s="68">
        <v>391520</v>
      </c>
      <c r="F27" s="69">
        <v>80.820626047200705</v>
      </c>
      <c r="G27" s="68">
        <v>285085.32679999998</v>
      </c>
      <c r="H27" s="69">
        <v>10.994458624659</v>
      </c>
      <c r="I27" s="68">
        <v>106243.1701</v>
      </c>
      <c r="J27" s="69">
        <v>33.575683204053703</v>
      </c>
      <c r="K27" s="68">
        <v>89564.380699999994</v>
      </c>
      <c r="L27" s="69">
        <v>31.4166925759856</v>
      </c>
      <c r="M27" s="69">
        <v>0.18622123292368201</v>
      </c>
      <c r="N27" s="68">
        <v>8960638.1942999996</v>
      </c>
      <c r="O27" s="68">
        <v>67647158.436399996</v>
      </c>
      <c r="P27" s="68">
        <v>37378</v>
      </c>
      <c r="Q27" s="68">
        <v>36600</v>
      </c>
      <c r="R27" s="69">
        <v>2.1256830601093002</v>
      </c>
      <c r="S27" s="68">
        <v>8.4656459708919698</v>
      </c>
      <c r="T27" s="68">
        <v>8.2808025464480899</v>
      </c>
      <c r="U27" s="70">
        <v>2.18345327786494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1023549.4594000001</v>
      </c>
      <c r="E28" s="68">
        <v>1238123</v>
      </c>
      <c r="F28" s="69">
        <v>82.669448786590706</v>
      </c>
      <c r="G28" s="68">
        <v>882830.8138</v>
      </c>
      <c r="H28" s="69">
        <v>15.9394805211091</v>
      </c>
      <c r="I28" s="68">
        <v>15212.799300000001</v>
      </c>
      <c r="J28" s="69">
        <v>1.4862788661837301</v>
      </c>
      <c r="K28" s="68">
        <v>61507.786099999998</v>
      </c>
      <c r="L28" s="69">
        <v>6.9671091151938702</v>
      </c>
      <c r="M28" s="69">
        <v>-0.75266872270013296</v>
      </c>
      <c r="N28" s="68">
        <v>28136246.779300001</v>
      </c>
      <c r="O28" s="68">
        <v>225726604.92070001</v>
      </c>
      <c r="P28" s="68">
        <v>53104</v>
      </c>
      <c r="Q28" s="68">
        <v>51460</v>
      </c>
      <c r="R28" s="69">
        <v>3.1947143412358998</v>
      </c>
      <c r="S28" s="68">
        <v>19.2744324231696</v>
      </c>
      <c r="T28" s="68">
        <v>18.720206183443501</v>
      </c>
      <c r="U28" s="70">
        <v>2.8754477826280902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750549.56209999998</v>
      </c>
      <c r="E29" s="68">
        <v>849096</v>
      </c>
      <c r="F29" s="69">
        <v>88.393958056568394</v>
      </c>
      <c r="G29" s="68">
        <v>771322.96680000005</v>
      </c>
      <c r="H29" s="69">
        <v>-2.6932174451103101</v>
      </c>
      <c r="I29" s="68">
        <v>78188.930699999997</v>
      </c>
      <c r="J29" s="69">
        <v>10.4175573004441</v>
      </c>
      <c r="K29" s="68">
        <v>116849.3397</v>
      </c>
      <c r="L29" s="69">
        <v>15.1492104772628</v>
      </c>
      <c r="M29" s="69">
        <v>-0.33085688887294601</v>
      </c>
      <c r="N29" s="68">
        <v>20038687.07</v>
      </c>
      <c r="O29" s="68">
        <v>160419769.0916</v>
      </c>
      <c r="P29" s="68">
        <v>112037</v>
      </c>
      <c r="Q29" s="68">
        <v>110892</v>
      </c>
      <c r="R29" s="69">
        <v>1.0325361613100901</v>
      </c>
      <c r="S29" s="68">
        <v>6.6991222729990998</v>
      </c>
      <c r="T29" s="68">
        <v>6.5332517692890404</v>
      </c>
      <c r="U29" s="70">
        <v>2.4760035262918501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1102078.9680000001</v>
      </c>
      <c r="E30" s="68">
        <v>1466314</v>
      </c>
      <c r="F30" s="69">
        <v>75.159820338617806</v>
      </c>
      <c r="G30" s="68">
        <v>1224715.919</v>
      </c>
      <c r="H30" s="69">
        <v>-10.0135018331545</v>
      </c>
      <c r="I30" s="68">
        <v>115202.23910000001</v>
      </c>
      <c r="J30" s="69">
        <v>10.453174631311899</v>
      </c>
      <c r="K30" s="68">
        <v>173778.0981</v>
      </c>
      <c r="L30" s="69">
        <v>14.189257721243001</v>
      </c>
      <c r="M30" s="69">
        <v>-0.33707273609527399</v>
      </c>
      <c r="N30" s="68">
        <v>33942600.1197</v>
      </c>
      <c r="O30" s="68">
        <v>296465523.30739999</v>
      </c>
      <c r="P30" s="68">
        <v>82232</v>
      </c>
      <c r="Q30" s="68">
        <v>78463</v>
      </c>
      <c r="R30" s="69">
        <v>4.8035379733122596</v>
      </c>
      <c r="S30" s="68">
        <v>13.4020693647242</v>
      </c>
      <c r="T30" s="68">
        <v>13.209633489670299</v>
      </c>
      <c r="U30" s="70">
        <v>1.43586687859128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918108.68079999997</v>
      </c>
      <c r="E31" s="68">
        <v>1367898</v>
      </c>
      <c r="F31" s="69">
        <v>67.118212088913097</v>
      </c>
      <c r="G31" s="68">
        <v>1027366.8372</v>
      </c>
      <c r="H31" s="69">
        <v>-10.6347754710259</v>
      </c>
      <c r="I31" s="68">
        <v>23671.464599999999</v>
      </c>
      <c r="J31" s="69">
        <v>2.5782856752180701</v>
      </c>
      <c r="K31" s="68">
        <v>26856.185799999999</v>
      </c>
      <c r="L31" s="69">
        <v>2.61407949211153</v>
      </c>
      <c r="M31" s="69">
        <v>-0.118584270443944</v>
      </c>
      <c r="N31" s="68">
        <v>26096249.859700002</v>
      </c>
      <c r="O31" s="68">
        <v>247862760.94549999</v>
      </c>
      <c r="P31" s="68">
        <v>34337</v>
      </c>
      <c r="Q31" s="68">
        <v>31836</v>
      </c>
      <c r="R31" s="69">
        <v>7.8558864178916998</v>
      </c>
      <c r="S31" s="68">
        <v>26.738174004717902</v>
      </c>
      <c r="T31" s="68">
        <v>27.464188864807099</v>
      </c>
      <c r="U31" s="70">
        <v>-2.7152746480036001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121661.58590000001</v>
      </c>
      <c r="E32" s="68">
        <v>173569</v>
      </c>
      <c r="F32" s="69">
        <v>70.094075497352605</v>
      </c>
      <c r="G32" s="68">
        <v>130791.15300000001</v>
      </c>
      <c r="H32" s="69">
        <v>-6.98026348922851</v>
      </c>
      <c r="I32" s="68">
        <v>33261.691599999998</v>
      </c>
      <c r="J32" s="69">
        <v>27.339518348330198</v>
      </c>
      <c r="K32" s="68">
        <v>32644.010900000001</v>
      </c>
      <c r="L32" s="69">
        <v>24.958883036989501</v>
      </c>
      <c r="M32" s="69">
        <v>1.8921715897356001E-2</v>
      </c>
      <c r="N32" s="68">
        <v>3835612.7091000001</v>
      </c>
      <c r="O32" s="68">
        <v>37884454.657099999</v>
      </c>
      <c r="P32" s="68">
        <v>25006</v>
      </c>
      <c r="Q32" s="68">
        <v>24181</v>
      </c>
      <c r="R32" s="69">
        <v>3.4117695711509</v>
      </c>
      <c r="S32" s="68">
        <v>4.8652957650164002</v>
      </c>
      <c r="T32" s="68">
        <v>4.9013358876804096</v>
      </c>
      <c r="U32" s="70">
        <v>-0.74075913170909502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24.1953</v>
      </c>
      <c r="H33" s="71"/>
      <c r="I33" s="71"/>
      <c r="J33" s="71"/>
      <c r="K33" s="68">
        <v>5.3513000000000002</v>
      </c>
      <c r="L33" s="69">
        <v>22.117105388236599</v>
      </c>
      <c r="M33" s="71"/>
      <c r="N33" s="68">
        <v>3.4188000000000001</v>
      </c>
      <c r="O33" s="68">
        <v>4865.2586000000001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173966.7971</v>
      </c>
      <c r="E35" s="68">
        <v>161912</v>
      </c>
      <c r="F35" s="69">
        <v>107.445277125846</v>
      </c>
      <c r="G35" s="68">
        <v>160846.66390000001</v>
      </c>
      <c r="H35" s="69">
        <v>8.1569196910151298</v>
      </c>
      <c r="I35" s="68">
        <v>19120.634600000001</v>
      </c>
      <c r="J35" s="69">
        <v>10.990967770136599</v>
      </c>
      <c r="K35" s="68">
        <v>22502.3946</v>
      </c>
      <c r="L35" s="69">
        <v>13.989966626842801</v>
      </c>
      <c r="M35" s="69">
        <v>-0.15028445017136099</v>
      </c>
      <c r="N35" s="68">
        <v>4869859.5543999998</v>
      </c>
      <c r="O35" s="68">
        <v>40876678.816200003</v>
      </c>
      <c r="P35" s="68">
        <v>12817</v>
      </c>
      <c r="Q35" s="68">
        <v>12327</v>
      </c>
      <c r="R35" s="69">
        <v>3.9750141964792798</v>
      </c>
      <c r="S35" s="68">
        <v>13.5731292112039</v>
      </c>
      <c r="T35" s="68">
        <v>13.0683719802061</v>
      </c>
      <c r="U35" s="70">
        <v>3.7187978036867899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675846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607239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494020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295752.13689999998</v>
      </c>
      <c r="E39" s="68">
        <v>681684</v>
      </c>
      <c r="F39" s="69">
        <v>43.385518348677699</v>
      </c>
      <c r="G39" s="68">
        <v>263398.72759999998</v>
      </c>
      <c r="H39" s="69">
        <v>12.2830545138898</v>
      </c>
      <c r="I39" s="68">
        <v>17474.886999999999</v>
      </c>
      <c r="J39" s="69">
        <v>5.9086257780475897</v>
      </c>
      <c r="K39" s="68">
        <v>15595.099899999999</v>
      </c>
      <c r="L39" s="69">
        <v>5.9207195274241702</v>
      </c>
      <c r="M39" s="69">
        <v>0.12053703484131</v>
      </c>
      <c r="N39" s="68">
        <v>7484051.0591000002</v>
      </c>
      <c r="O39" s="68">
        <v>67985070.798500001</v>
      </c>
      <c r="P39" s="68">
        <v>435</v>
      </c>
      <c r="Q39" s="68">
        <v>395</v>
      </c>
      <c r="R39" s="69">
        <v>10.126582278480999</v>
      </c>
      <c r="S39" s="68">
        <v>679.88996988505698</v>
      </c>
      <c r="T39" s="68">
        <v>624.31137443038006</v>
      </c>
      <c r="U39" s="70">
        <v>8.1746455921498207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461137.1152</v>
      </c>
      <c r="E40" s="68">
        <v>496523</v>
      </c>
      <c r="F40" s="69">
        <v>92.873263715880199</v>
      </c>
      <c r="G40" s="68">
        <v>382180.60320000001</v>
      </c>
      <c r="H40" s="69">
        <v>20.659476524684099</v>
      </c>
      <c r="I40" s="68">
        <v>20558.0507</v>
      </c>
      <c r="J40" s="69">
        <v>4.4581210278603898</v>
      </c>
      <c r="K40" s="68">
        <v>25286.738799999999</v>
      </c>
      <c r="L40" s="69">
        <v>6.6164369903323204</v>
      </c>
      <c r="M40" s="69">
        <v>-0.18700268695779801</v>
      </c>
      <c r="N40" s="68">
        <v>12516909.7864</v>
      </c>
      <c r="O40" s="68">
        <v>133347928.4152</v>
      </c>
      <c r="P40" s="68">
        <v>2170</v>
      </c>
      <c r="Q40" s="68">
        <v>1810</v>
      </c>
      <c r="R40" s="69">
        <v>19.889502762430901</v>
      </c>
      <c r="S40" s="68">
        <v>212.50558304147501</v>
      </c>
      <c r="T40" s="68">
        <v>189.40960127071801</v>
      </c>
      <c r="U40" s="70">
        <v>10.8684117566214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212905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103518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57119.054400000001</v>
      </c>
      <c r="E44" s="73">
        <v>0</v>
      </c>
      <c r="F44" s="74"/>
      <c r="G44" s="73">
        <v>35132.6155</v>
      </c>
      <c r="H44" s="75">
        <v>62.5812755102164</v>
      </c>
      <c r="I44" s="73">
        <v>9582.7495999999992</v>
      </c>
      <c r="J44" s="75">
        <v>16.776800142545799</v>
      </c>
      <c r="K44" s="73">
        <v>7573.4477999999999</v>
      </c>
      <c r="L44" s="75">
        <v>21.556743476727501</v>
      </c>
      <c r="M44" s="75">
        <v>0.26530872768410702</v>
      </c>
      <c r="N44" s="73">
        <v>866227.49990000005</v>
      </c>
      <c r="O44" s="73">
        <v>8409631.6916000005</v>
      </c>
      <c r="P44" s="73">
        <v>29</v>
      </c>
      <c r="Q44" s="73">
        <v>22</v>
      </c>
      <c r="R44" s="75">
        <v>31.818181818181799</v>
      </c>
      <c r="S44" s="73">
        <v>1969.62256551724</v>
      </c>
      <c r="T44" s="73">
        <v>384.62960454545498</v>
      </c>
      <c r="U44" s="76">
        <v>80.471913183811097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70835</v>
      </c>
      <c r="D2" s="32">
        <v>733372.86449487205</v>
      </c>
      <c r="E2" s="32">
        <v>545532.85848461499</v>
      </c>
      <c r="F2" s="32">
        <v>187840.00601025601</v>
      </c>
      <c r="G2" s="32">
        <v>545532.85848461499</v>
      </c>
      <c r="H2" s="32">
        <v>0.256131655675092</v>
      </c>
    </row>
    <row r="3" spans="1:8" ht="14.25" x14ac:dyDescent="0.2">
      <c r="A3" s="32">
        <v>2</v>
      </c>
      <c r="B3" s="33">
        <v>13</v>
      </c>
      <c r="C3" s="32">
        <v>37268.273999999998</v>
      </c>
      <c r="D3" s="32">
        <v>255932.23246519201</v>
      </c>
      <c r="E3" s="32">
        <v>212674.01753038299</v>
      </c>
      <c r="F3" s="32">
        <v>43258.214934808297</v>
      </c>
      <c r="G3" s="32">
        <v>212674.01753038299</v>
      </c>
      <c r="H3" s="32">
        <v>0.16902214511293201</v>
      </c>
    </row>
    <row r="4" spans="1:8" ht="14.25" x14ac:dyDescent="0.2">
      <c r="A4" s="32">
        <v>3</v>
      </c>
      <c r="B4" s="33">
        <v>14</v>
      </c>
      <c r="C4" s="32">
        <v>127084</v>
      </c>
      <c r="D4" s="32">
        <v>175237.689046154</v>
      </c>
      <c r="E4" s="32">
        <v>133115.68164017101</v>
      </c>
      <c r="F4" s="32">
        <v>42122.007405982898</v>
      </c>
      <c r="G4" s="32">
        <v>133115.68164017101</v>
      </c>
      <c r="H4" s="32">
        <v>0.24037070812368899</v>
      </c>
    </row>
    <row r="5" spans="1:8" ht="14.25" x14ac:dyDescent="0.2">
      <c r="A5" s="32">
        <v>4</v>
      </c>
      <c r="B5" s="33">
        <v>15</v>
      </c>
      <c r="C5" s="32">
        <v>3681</v>
      </c>
      <c r="D5" s="32">
        <v>55929.5534564103</v>
      </c>
      <c r="E5" s="32">
        <v>44393.967182051303</v>
      </c>
      <c r="F5" s="32">
        <v>11535.586274359001</v>
      </c>
      <c r="G5" s="32">
        <v>44393.967182051303</v>
      </c>
      <c r="H5" s="32">
        <v>0.206252071784364</v>
      </c>
    </row>
    <row r="6" spans="1:8" ht="14.25" x14ac:dyDescent="0.2">
      <c r="A6" s="32">
        <v>5</v>
      </c>
      <c r="B6" s="33">
        <v>16</v>
      </c>
      <c r="C6" s="32">
        <v>3164</v>
      </c>
      <c r="D6" s="32">
        <v>184265.80382222199</v>
      </c>
      <c r="E6" s="32">
        <v>155789.311028205</v>
      </c>
      <c r="F6" s="32">
        <v>28476.4927940171</v>
      </c>
      <c r="G6" s="32">
        <v>155789.311028205</v>
      </c>
      <c r="H6" s="32">
        <v>0.154540301039747</v>
      </c>
    </row>
    <row r="7" spans="1:8" ht="14.25" x14ac:dyDescent="0.2">
      <c r="A7" s="32">
        <v>6</v>
      </c>
      <c r="B7" s="33">
        <v>17</v>
      </c>
      <c r="C7" s="32">
        <v>34337</v>
      </c>
      <c r="D7" s="32">
        <v>365716.08954188001</v>
      </c>
      <c r="E7" s="32">
        <v>331558.82586068398</v>
      </c>
      <c r="F7" s="32">
        <v>34157.2636811966</v>
      </c>
      <c r="G7" s="32">
        <v>331558.82586068398</v>
      </c>
      <c r="H7" s="32">
        <v>9.3398307205964606E-2</v>
      </c>
    </row>
    <row r="8" spans="1:8" ht="14.25" x14ac:dyDescent="0.2">
      <c r="A8" s="32">
        <v>7</v>
      </c>
      <c r="B8" s="33">
        <v>18</v>
      </c>
      <c r="C8" s="32">
        <v>59184</v>
      </c>
      <c r="D8" s="32">
        <v>131080.67372393201</v>
      </c>
      <c r="E8" s="32">
        <v>116465.185796581</v>
      </c>
      <c r="F8" s="32">
        <v>14615.487927350399</v>
      </c>
      <c r="G8" s="32">
        <v>116465.185796581</v>
      </c>
      <c r="H8" s="32">
        <v>0.111499945126404</v>
      </c>
    </row>
    <row r="9" spans="1:8" ht="14.25" x14ac:dyDescent="0.2">
      <c r="A9" s="32">
        <v>8</v>
      </c>
      <c r="B9" s="33">
        <v>19</v>
      </c>
      <c r="C9" s="32">
        <v>31441</v>
      </c>
      <c r="D9" s="32">
        <v>141528.725680342</v>
      </c>
      <c r="E9" s="32">
        <v>134866.26211025601</v>
      </c>
      <c r="F9" s="32">
        <v>6662.4635700854697</v>
      </c>
      <c r="G9" s="32">
        <v>134866.26211025601</v>
      </c>
      <c r="H9" s="32">
        <v>4.7074991582510099E-2</v>
      </c>
    </row>
    <row r="10" spans="1:8" ht="14.25" x14ac:dyDescent="0.2">
      <c r="A10" s="32">
        <v>9</v>
      </c>
      <c r="B10" s="33">
        <v>21</v>
      </c>
      <c r="C10" s="32">
        <v>245986</v>
      </c>
      <c r="D10" s="32">
        <v>1029151.791</v>
      </c>
      <c r="E10" s="32">
        <v>1001484.1353</v>
      </c>
      <c r="F10" s="32">
        <v>27667.655699999999</v>
      </c>
      <c r="G10" s="32">
        <v>1001484.1353</v>
      </c>
      <c r="H10" s="32">
        <v>2.68839406800391E-2</v>
      </c>
    </row>
    <row r="11" spans="1:8" ht="14.25" x14ac:dyDescent="0.2">
      <c r="A11" s="32">
        <v>10</v>
      </c>
      <c r="B11" s="33">
        <v>22</v>
      </c>
      <c r="C11" s="32">
        <v>49292.012000000002</v>
      </c>
      <c r="D11" s="32">
        <v>918427.63953076897</v>
      </c>
      <c r="E11" s="32">
        <v>868732.04371196602</v>
      </c>
      <c r="F11" s="32">
        <v>49695.595818803398</v>
      </c>
      <c r="G11" s="32">
        <v>868732.04371196602</v>
      </c>
      <c r="H11" s="32">
        <v>5.4109429725125897E-2</v>
      </c>
    </row>
    <row r="12" spans="1:8" ht="14.25" x14ac:dyDescent="0.2">
      <c r="A12" s="32">
        <v>11</v>
      </c>
      <c r="B12" s="33">
        <v>23</v>
      </c>
      <c r="C12" s="32">
        <v>231086.73300000001</v>
      </c>
      <c r="D12" s="32">
        <v>1746327.1059256401</v>
      </c>
      <c r="E12" s="32">
        <v>1451697.89400769</v>
      </c>
      <c r="F12" s="32">
        <v>294629.21191794903</v>
      </c>
      <c r="G12" s="32">
        <v>1451697.89400769</v>
      </c>
      <c r="H12" s="32">
        <v>0.16871364529486599</v>
      </c>
    </row>
    <row r="13" spans="1:8" ht="14.25" x14ac:dyDescent="0.2">
      <c r="A13" s="32">
        <v>12</v>
      </c>
      <c r="B13" s="33">
        <v>24</v>
      </c>
      <c r="C13" s="32">
        <v>20178.522000000001</v>
      </c>
      <c r="D13" s="32">
        <v>525765.83709572605</v>
      </c>
      <c r="E13" s="32">
        <v>500748.98886581202</v>
      </c>
      <c r="F13" s="32">
        <v>25016.8482299145</v>
      </c>
      <c r="G13" s="32">
        <v>500748.98886581202</v>
      </c>
      <c r="H13" s="32">
        <v>4.7581730239653598E-2</v>
      </c>
    </row>
    <row r="14" spans="1:8" ht="14.25" x14ac:dyDescent="0.2">
      <c r="A14" s="32">
        <v>13</v>
      </c>
      <c r="B14" s="33">
        <v>25</v>
      </c>
      <c r="C14" s="32">
        <v>81698</v>
      </c>
      <c r="D14" s="32">
        <v>961795.00219999999</v>
      </c>
      <c r="E14" s="32">
        <v>887434.34680000006</v>
      </c>
      <c r="F14" s="32">
        <v>74360.655400000003</v>
      </c>
      <c r="G14" s="32">
        <v>887434.34680000006</v>
      </c>
      <c r="H14" s="32">
        <v>7.7314453942792599E-2</v>
      </c>
    </row>
    <row r="15" spans="1:8" ht="14.25" x14ac:dyDescent="0.2">
      <c r="A15" s="32">
        <v>14</v>
      </c>
      <c r="B15" s="33">
        <v>26</v>
      </c>
      <c r="C15" s="32">
        <v>61892</v>
      </c>
      <c r="D15" s="32">
        <v>351433.54677339102</v>
      </c>
      <c r="E15" s="32">
        <v>315704.475330043</v>
      </c>
      <c r="F15" s="32">
        <v>35729.071443347697</v>
      </c>
      <c r="G15" s="32">
        <v>315704.475330043</v>
      </c>
      <c r="H15" s="32">
        <v>0.10166665012884001</v>
      </c>
    </row>
    <row r="16" spans="1:8" ht="14.25" x14ac:dyDescent="0.2">
      <c r="A16" s="32">
        <v>15</v>
      </c>
      <c r="B16" s="33">
        <v>27</v>
      </c>
      <c r="C16" s="32">
        <v>204551.883</v>
      </c>
      <c r="D16" s="32">
        <v>1301612.7378333299</v>
      </c>
      <c r="E16" s="32">
        <v>1157053.4676999999</v>
      </c>
      <c r="F16" s="32">
        <v>144559.27013333299</v>
      </c>
      <c r="G16" s="32">
        <v>1157053.4676999999</v>
      </c>
      <c r="H16" s="32">
        <v>0.111061659072242</v>
      </c>
    </row>
    <row r="17" spans="1:8" ht="14.25" x14ac:dyDescent="0.2">
      <c r="A17" s="32">
        <v>16</v>
      </c>
      <c r="B17" s="33">
        <v>29</v>
      </c>
      <c r="C17" s="32">
        <v>273451</v>
      </c>
      <c r="D17" s="32">
        <v>3231997.4505068399</v>
      </c>
      <c r="E17" s="32">
        <v>2932121.5770564098</v>
      </c>
      <c r="F17" s="32">
        <v>299875.87345042703</v>
      </c>
      <c r="G17" s="32">
        <v>2932121.5770564098</v>
      </c>
      <c r="H17" s="32">
        <v>9.2783449876608401E-2</v>
      </c>
    </row>
    <row r="18" spans="1:8" ht="14.25" x14ac:dyDescent="0.2">
      <c r="A18" s="32">
        <v>17</v>
      </c>
      <c r="B18" s="33">
        <v>31</v>
      </c>
      <c r="C18" s="32">
        <v>36252.273000000001</v>
      </c>
      <c r="D18" s="32">
        <v>275503.52129162702</v>
      </c>
      <c r="E18" s="32">
        <v>222528.87234716199</v>
      </c>
      <c r="F18" s="32">
        <v>52974.648944465298</v>
      </c>
      <c r="G18" s="32">
        <v>222528.87234716199</v>
      </c>
      <c r="H18" s="32">
        <v>0.19228301945509599</v>
      </c>
    </row>
    <row r="19" spans="1:8" ht="14.25" x14ac:dyDescent="0.2">
      <c r="A19" s="32">
        <v>18</v>
      </c>
      <c r="B19" s="33">
        <v>32</v>
      </c>
      <c r="C19" s="32">
        <v>16183.858</v>
      </c>
      <c r="D19" s="32">
        <v>272381.99600177701</v>
      </c>
      <c r="E19" s="32">
        <v>251358.350067074</v>
      </c>
      <c r="F19" s="32">
        <v>21023.6459347034</v>
      </c>
      <c r="G19" s="32">
        <v>251358.350067074</v>
      </c>
      <c r="H19" s="32">
        <v>7.7184418365765395E-2</v>
      </c>
    </row>
    <row r="20" spans="1:8" ht="14.25" x14ac:dyDescent="0.2">
      <c r="A20" s="32">
        <v>19</v>
      </c>
      <c r="B20" s="33">
        <v>33</v>
      </c>
      <c r="C20" s="32">
        <v>61103.071000000004</v>
      </c>
      <c r="D20" s="32">
        <v>668337.41198756499</v>
      </c>
      <c r="E20" s="32">
        <v>564462.488977656</v>
      </c>
      <c r="F20" s="32">
        <v>103874.92300990901</v>
      </c>
      <c r="G20" s="32">
        <v>564462.488977656</v>
      </c>
      <c r="H20" s="32">
        <v>0.155422876449481</v>
      </c>
    </row>
    <row r="21" spans="1:8" ht="14.25" x14ac:dyDescent="0.2">
      <c r="A21" s="32">
        <v>20</v>
      </c>
      <c r="B21" s="33">
        <v>34</v>
      </c>
      <c r="C21" s="32">
        <v>56430.383000000002</v>
      </c>
      <c r="D21" s="32">
        <v>316428.853855344</v>
      </c>
      <c r="E21" s="32">
        <v>210185.73619196401</v>
      </c>
      <c r="F21" s="32">
        <v>106243.11766338001</v>
      </c>
      <c r="G21" s="32">
        <v>210185.73619196401</v>
      </c>
      <c r="H21" s="32">
        <v>0.33575673131233802</v>
      </c>
    </row>
    <row r="22" spans="1:8" ht="14.25" x14ac:dyDescent="0.2">
      <c r="A22" s="32">
        <v>21</v>
      </c>
      <c r="B22" s="33">
        <v>35</v>
      </c>
      <c r="C22" s="32">
        <v>43697.391000000003</v>
      </c>
      <c r="D22" s="32">
        <v>1023549.4595999999</v>
      </c>
      <c r="E22" s="32">
        <v>1008336.64433805</v>
      </c>
      <c r="F22" s="32">
        <v>15212.8152619469</v>
      </c>
      <c r="G22" s="32">
        <v>1008336.64433805</v>
      </c>
      <c r="H22" s="32">
        <v>1.48628042536333E-2</v>
      </c>
    </row>
    <row r="23" spans="1:8" ht="14.25" x14ac:dyDescent="0.2">
      <c r="A23" s="32">
        <v>22</v>
      </c>
      <c r="B23" s="33">
        <v>36</v>
      </c>
      <c r="C23" s="32">
        <v>204749.84099999999</v>
      </c>
      <c r="D23" s="32">
        <v>750549.55989557505</v>
      </c>
      <c r="E23" s="32">
        <v>672360.58403849299</v>
      </c>
      <c r="F23" s="32">
        <v>78188.975857082507</v>
      </c>
      <c r="G23" s="32">
        <v>672360.58403849299</v>
      </c>
      <c r="H23" s="32">
        <v>0.104175633475771</v>
      </c>
    </row>
    <row r="24" spans="1:8" ht="14.25" x14ac:dyDescent="0.2">
      <c r="A24" s="32">
        <v>23</v>
      </c>
      <c r="B24" s="33">
        <v>37</v>
      </c>
      <c r="C24" s="32">
        <v>147017.413</v>
      </c>
      <c r="D24" s="32">
        <v>1102078.93994425</v>
      </c>
      <c r="E24" s="32">
        <v>986876.72528276104</v>
      </c>
      <c r="F24" s="32">
        <v>115202.214661486</v>
      </c>
      <c r="G24" s="32">
        <v>986876.72528276104</v>
      </c>
      <c r="H24" s="32">
        <v>0.104531726799275</v>
      </c>
    </row>
    <row r="25" spans="1:8" ht="14.25" x14ac:dyDescent="0.2">
      <c r="A25" s="32">
        <v>24</v>
      </c>
      <c r="B25" s="33">
        <v>38</v>
      </c>
      <c r="C25" s="32">
        <v>169899.899</v>
      </c>
      <c r="D25" s="32">
        <v>918108.58705398196</v>
      </c>
      <c r="E25" s="32">
        <v>894437.22441858402</v>
      </c>
      <c r="F25" s="32">
        <v>23671.3626353982</v>
      </c>
      <c r="G25" s="32">
        <v>894437.22441858402</v>
      </c>
      <c r="H25" s="32">
        <v>2.5782748325396499E-2</v>
      </c>
    </row>
    <row r="26" spans="1:8" ht="14.25" x14ac:dyDescent="0.2">
      <c r="A26" s="32">
        <v>25</v>
      </c>
      <c r="B26" s="33">
        <v>39</v>
      </c>
      <c r="C26" s="32">
        <v>78929.845000000001</v>
      </c>
      <c r="D26" s="32">
        <v>121661.52928763301</v>
      </c>
      <c r="E26" s="32">
        <v>88399.885125433095</v>
      </c>
      <c r="F26" s="32">
        <v>33261.644162200202</v>
      </c>
      <c r="G26" s="32">
        <v>88399.885125433095</v>
      </c>
      <c r="H26" s="32">
        <v>0.27339492078521099</v>
      </c>
    </row>
    <row r="27" spans="1:8" ht="14.25" x14ac:dyDescent="0.2">
      <c r="A27" s="32">
        <v>26</v>
      </c>
      <c r="B27" s="33">
        <v>42</v>
      </c>
      <c r="C27" s="32">
        <v>10642.259</v>
      </c>
      <c r="D27" s="32">
        <v>173966.7971</v>
      </c>
      <c r="E27" s="32">
        <v>154846.1734</v>
      </c>
      <c r="F27" s="32">
        <v>19120.6237</v>
      </c>
      <c r="G27" s="32">
        <v>154846.1734</v>
      </c>
      <c r="H27" s="32">
        <v>0.109909615045732</v>
      </c>
    </row>
    <row r="28" spans="1:8" ht="14.25" x14ac:dyDescent="0.2">
      <c r="A28" s="32">
        <v>27</v>
      </c>
      <c r="B28" s="33">
        <v>75</v>
      </c>
      <c r="C28" s="32">
        <v>446</v>
      </c>
      <c r="D28" s="32">
        <v>295752.13675213698</v>
      </c>
      <c r="E28" s="32">
        <v>278277.24786324799</v>
      </c>
      <c r="F28" s="32">
        <v>17474.888888888901</v>
      </c>
      <c r="G28" s="32">
        <v>278277.24786324799</v>
      </c>
      <c r="H28" s="32">
        <v>5.9086264196745897E-2</v>
      </c>
    </row>
    <row r="29" spans="1:8" ht="14.25" x14ac:dyDescent="0.2">
      <c r="A29" s="32">
        <v>28</v>
      </c>
      <c r="B29" s="33">
        <v>76</v>
      </c>
      <c r="C29" s="32">
        <v>3215</v>
      </c>
      <c r="D29" s="32">
        <v>461137.10858290602</v>
      </c>
      <c r="E29" s="32">
        <v>440579.064742735</v>
      </c>
      <c r="F29" s="32">
        <v>20558.0438401709</v>
      </c>
      <c r="G29" s="32">
        <v>440579.064742735</v>
      </c>
      <c r="H29" s="32">
        <v>4.45811960424237E-2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57119.054307541002</v>
      </c>
      <c r="E30" s="32">
        <v>47536.305045004199</v>
      </c>
      <c r="F30" s="32">
        <v>9582.7492625368704</v>
      </c>
      <c r="G30" s="32">
        <v>47536.305045004199</v>
      </c>
      <c r="H30" s="32">
        <v>0.16776799578895901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2014-08-30T03:34:49Z</dcterms:modified>
</cp:coreProperties>
</file>