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<sst xmlns="http://schemas.openxmlformats.org/spreadsheetml/2006/main" count="116" uniqueCount="73">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</sst>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18958537.420400001</v>
      </c>
      <c r="F3" s="25">
        <f>RA!I7</f>
        <v>-10263434.385500001</v>
      </c>
      <c r="G3" s="16">
        <f>E3-F3</f>
        <v>29221971.8059</v>
      </c>
      <c r="H3" s="27">
        <f>RA!J7</f>
        <v>-54.136213980600701</v>
      </c>
      <c r="I3" s="20">
        <f>SUM(I4:I40)</f>
        <v>18958542.102648303</v>
      </c>
      <c r="J3" s="21">
        <f>SUM(J4:J40)</f>
        <v>29221971.711726967</v>
      </c>
      <c r="K3" s="22">
        <f>E3-I3</f>
        <v>-4.6822483018040657</v>
      </c>
      <c r="L3" s="22">
        <f>G3-J3</f>
        <v>9.417303279042244E-2</v>
      </c>
    </row>
    <row r="4" spans="1:13" x14ac:dyDescent="0.15">
      <c r="A4" s="41">
        <f>RA!A8</f>
        <v>41885</v>
      </c>
      <c r="B4" s="12">
        <v>12</v>
      </c>
      <c r="C4" s="38" t="s">
        <v>6</v>
      </c>
      <c r="D4" s="38"/>
      <c r="E4" s="15">
        <f>VLOOKUP(C4,RA!B8:D39,3,0)</f>
        <v>705522.19279999996</v>
      </c>
      <c r="F4" s="25">
        <f>VLOOKUP(C4,RA!B8:I43,8,0)</f>
        <v>-11815277.4882</v>
      </c>
      <c r="G4" s="16">
        <f t="shared" ref="G4:G40" si="0">E4-F4</f>
        <v>12520799.681</v>
      </c>
      <c r="H4" s="27">
        <f>RA!J8</f>
        <v>-1674.6854470032799</v>
      </c>
      <c r="I4" s="20">
        <f>VLOOKUP(B4,RMS!B:D,3,FALSE)</f>
        <v>705522.88345641003</v>
      </c>
      <c r="J4" s="21">
        <f>VLOOKUP(B4,RMS!B:E,4,FALSE)</f>
        <v>12520799.6901368</v>
      </c>
      <c r="K4" s="22">
        <f t="shared" ref="K4:K40" si="1">E4-I4</f>
        <v>-0.69065641006454825</v>
      </c>
      <c r="L4" s="22">
        <f t="shared" ref="L4:L40" si="2">G4-J4</f>
        <v>-9.1367997229099274E-3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135129.24489999999</v>
      </c>
      <c r="F5" s="25">
        <f>VLOOKUP(C5,RA!B9:I44,8,0)</f>
        <v>35429.354099999997</v>
      </c>
      <c r="G5" s="16">
        <f t="shared" si="0"/>
        <v>99699.890799999994</v>
      </c>
      <c r="H5" s="27">
        <f>RA!J9</f>
        <v>26.2188648550644</v>
      </c>
      <c r="I5" s="20">
        <f>VLOOKUP(B5,RMS!B:D,3,FALSE)</f>
        <v>135129.302865615</v>
      </c>
      <c r="J5" s="21">
        <f>VLOOKUP(B5,RMS!B:E,4,FALSE)</f>
        <v>99699.8991215188</v>
      </c>
      <c r="K5" s="22">
        <f t="shared" si="1"/>
        <v>-5.79656150075607E-2</v>
      </c>
      <c r="L5" s="22">
        <f t="shared" si="2"/>
        <v>-8.3215188060421497E-3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117181.0229</v>
      </c>
      <c r="F6" s="25">
        <f>VLOOKUP(C6,RA!B10:I45,8,0)</f>
        <v>27894.845399999998</v>
      </c>
      <c r="G6" s="16">
        <f t="shared" si="0"/>
        <v>89286.177499999991</v>
      </c>
      <c r="H6" s="27">
        <f>RA!J10</f>
        <v>23.804917135605599</v>
      </c>
      <c r="I6" s="20">
        <f>VLOOKUP(B6,RMS!B:D,3,FALSE)</f>
        <v>117183.18120000001</v>
      </c>
      <c r="J6" s="21">
        <f>VLOOKUP(B6,RMS!B:E,4,FALSE)</f>
        <v>89286.177485470107</v>
      </c>
      <c r="K6" s="22">
        <f t="shared" si="1"/>
        <v>-2.1583000000100583</v>
      </c>
      <c r="L6" s="22">
        <f t="shared" si="2"/>
        <v>1.4529883628711104E-5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59736.431700000001</v>
      </c>
      <c r="F7" s="25">
        <f>VLOOKUP(C7,RA!B11:I46,8,0)</f>
        <v>13470.167600000001</v>
      </c>
      <c r="G7" s="16">
        <f t="shared" si="0"/>
        <v>46266.2641</v>
      </c>
      <c r="H7" s="27">
        <f>RA!J11</f>
        <v>22.5493341611833</v>
      </c>
      <c r="I7" s="20">
        <f>VLOOKUP(B7,RMS!B:D,3,FALSE)</f>
        <v>59736.457023931602</v>
      </c>
      <c r="J7" s="21">
        <f>VLOOKUP(B7,RMS!B:E,4,FALSE)</f>
        <v>46266.264326495701</v>
      </c>
      <c r="K7" s="22">
        <f t="shared" si="1"/>
        <v>-2.5323931600723881E-2</v>
      </c>
      <c r="L7" s="22">
        <f t="shared" si="2"/>
        <v>-2.2649570018984377E-4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144156.54699999999</v>
      </c>
      <c r="F8" s="25">
        <f>VLOOKUP(C8,RA!B12:I47,8,0)</f>
        <v>32273.4473</v>
      </c>
      <c r="G8" s="16">
        <f t="shared" si="0"/>
        <v>111883.09969999999</v>
      </c>
      <c r="H8" s="27">
        <f>RA!J12</f>
        <v>22.387777712239501</v>
      </c>
      <c r="I8" s="20">
        <f>VLOOKUP(B8,RMS!B:D,3,FALSE)</f>
        <v>144156.521009402</v>
      </c>
      <c r="J8" s="21">
        <f>VLOOKUP(B8,RMS!B:E,4,FALSE)</f>
        <v>111883.099998291</v>
      </c>
      <c r="K8" s="22">
        <f t="shared" si="1"/>
        <v>2.5990597991039976E-2</v>
      </c>
      <c r="L8" s="22">
        <f t="shared" si="2"/>
        <v>-2.9829100822098553E-4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272168.91470000002</v>
      </c>
      <c r="F9" s="25">
        <f>VLOOKUP(C9,RA!B13:I48,8,0)</f>
        <v>67499.276599999997</v>
      </c>
      <c r="G9" s="16">
        <f t="shared" si="0"/>
        <v>204669.63810000004</v>
      </c>
      <c r="H9" s="27">
        <f>RA!J13</f>
        <v>24.800509152340801</v>
      </c>
      <c r="I9" s="20">
        <f>VLOOKUP(B9,RMS!B:D,3,FALSE)</f>
        <v>272169.12956581201</v>
      </c>
      <c r="J9" s="21">
        <f>VLOOKUP(B9,RMS!B:E,4,FALSE)</f>
        <v>204669.637407692</v>
      </c>
      <c r="K9" s="22">
        <f t="shared" si="1"/>
        <v>-0.21486581198405474</v>
      </c>
      <c r="L9" s="22">
        <f t="shared" si="2"/>
        <v>6.9230803637765348E-4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115364.8564</v>
      </c>
      <c r="F10" s="25">
        <f>VLOOKUP(C10,RA!B14:I49,8,0)</f>
        <v>25030.524300000001</v>
      </c>
      <c r="G10" s="16">
        <f t="shared" si="0"/>
        <v>90334.3321</v>
      </c>
      <c r="H10" s="27">
        <f>RA!J14</f>
        <v>21.696836524645501</v>
      </c>
      <c r="I10" s="20">
        <f>VLOOKUP(B10,RMS!B:D,3,FALSE)</f>
        <v>115364.85303076899</v>
      </c>
      <c r="J10" s="21">
        <f>VLOOKUP(B10,RMS!B:E,4,FALSE)</f>
        <v>90334.328699145306</v>
      </c>
      <c r="K10" s="22">
        <f t="shared" si="1"/>
        <v>3.3692310098558664E-3</v>
      </c>
      <c r="L10" s="22">
        <f t="shared" si="2"/>
        <v>3.4008546936092898E-3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176505.3167</v>
      </c>
      <c r="F11" s="25">
        <f>VLOOKUP(C11,RA!B15:I50,8,0)</f>
        <v>-85990.149399999995</v>
      </c>
      <c r="G11" s="16">
        <f t="shared" si="0"/>
        <v>262495.46609999996</v>
      </c>
      <c r="H11" s="27">
        <f>RA!J15</f>
        <v>-48.718163853474401</v>
      </c>
      <c r="I11" s="20">
        <f>VLOOKUP(B11,RMS!B:D,3,FALSE)</f>
        <v>176505.340251282</v>
      </c>
      <c r="J11" s="21">
        <f>VLOOKUP(B11,RMS!B:E,4,FALSE)</f>
        <v>262495.46596239298</v>
      </c>
      <c r="K11" s="22">
        <f t="shared" si="1"/>
        <v>-2.355128200724721E-2</v>
      </c>
      <c r="L11" s="22">
        <f t="shared" si="2"/>
        <v>1.3760698493570089E-4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1026616.2968</v>
      </c>
      <c r="F12" s="25">
        <f>VLOOKUP(C12,RA!B16:I51,8,0)</f>
        <v>6657.7493999999997</v>
      </c>
      <c r="G12" s="16">
        <f t="shared" si="0"/>
        <v>1019958.5474</v>
      </c>
      <c r="H12" s="27">
        <f>RA!J16</f>
        <v>0.64851390151826405</v>
      </c>
      <c r="I12" s="20">
        <f>VLOOKUP(B12,RMS!B:D,3,FALSE)</f>
        <v>1026616.1816</v>
      </c>
      <c r="J12" s="21">
        <f>VLOOKUP(B12,RMS!B:E,4,FALSE)</f>
        <v>1019958.5474</v>
      </c>
      <c r="K12" s="22">
        <f t="shared" si="1"/>
        <v>0.11520000000018626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1846736.6433000001</v>
      </c>
      <c r="F13" s="25">
        <f>VLOOKUP(C13,RA!B17:I52,8,0)</f>
        <v>75983.328399999999</v>
      </c>
      <c r="G13" s="16">
        <f t="shared" si="0"/>
        <v>1770753.3149000001</v>
      </c>
      <c r="H13" s="27">
        <f>RA!J17</f>
        <v>4.1144647600765998</v>
      </c>
      <c r="I13" s="20">
        <f>VLOOKUP(B13,RMS!B:D,3,FALSE)</f>
        <v>1846736.67365556</v>
      </c>
      <c r="J13" s="21">
        <f>VLOOKUP(B13,RMS!B:E,4,FALSE)</f>
        <v>1770753.32342393</v>
      </c>
      <c r="K13" s="22">
        <f t="shared" si="1"/>
        <v>-3.0355559894815087E-2</v>
      </c>
      <c r="L13" s="22">
        <f t="shared" si="2"/>
        <v>-8.5239298641681671E-3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1430727.5795</v>
      </c>
      <c r="F14" s="25">
        <f>VLOOKUP(C14,RA!B18:I53,8,0)</f>
        <v>211478.0269</v>
      </c>
      <c r="G14" s="16">
        <f t="shared" si="0"/>
        <v>1219249.5526000001</v>
      </c>
      <c r="H14" s="27">
        <f>RA!J18</f>
        <v>14.7811526058585</v>
      </c>
      <c r="I14" s="20">
        <f>VLOOKUP(B14,RMS!B:D,3,FALSE)</f>
        <v>1430727.8153282099</v>
      </c>
      <c r="J14" s="21">
        <f>VLOOKUP(B14,RMS!B:E,4,FALSE)</f>
        <v>1219249.54011282</v>
      </c>
      <c r="K14" s="22">
        <f t="shared" si="1"/>
        <v>-0.23582820990122855</v>
      </c>
      <c r="L14" s="22">
        <f t="shared" si="2"/>
        <v>1.2487180065363646E-2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808767.14670000004</v>
      </c>
      <c r="F15" s="25">
        <f>VLOOKUP(C15,RA!B19:I54,8,0)</f>
        <v>31802.3806</v>
      </c>
      <c r="G15" s="16">
        <f t="shared" si="0"/>
        <v>776964.76610000001</v>
      </c>
      <c r="H15" s="27">
        <f>RA!J19</f>
        <v>3.9322048045303002</v>
      </c>
      <c r="I15" s="20">
        <f>VLOOKUP(B15,RMS!B:D,3,FALSE)</f>
        <v>808767.20260598301</v>
      </c>
      <c r="J15" s="21">
        <f>VLOOKUP(B15,RMS!B:E,4,FALSE)</f>
        <v>776964.76555555605</v>
      </c>
      <c r="K15" s="22">
        <f t="shared" si="1"/>
        <v>-5.5905982968397439E-2</v>
      </c>
      <c r="L15" s="22">
        <f t="shared" si="2"/>
        <v>5.4444395937025547E-4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1354850.9565000001</v>
      </c>
      <c r="F16" s="25">
        <f>VLOOKUP(C16,RA!B20:I55,8,0)</f>
        <v>63013.705699999999</v>
      </c>
      <c r="G16" s="16">
        <f t="shared" si="0"/>
        <v>1291837.2508</v>
      </c>
      <c r="H16" s="27">
        <f>RA!J20</f>
        <v>4.65096956958158</v>
      </c>
      <c r="I16" s="20">
        <f>VLOOKUP(B16,RMS!B:D,3,FALSE)</f>
        <v>1354850.8670999999</v>
      </c>
      <c r="J16" s="21">
        <f>VLOOKUP(B16,RMS!B:E,4,FALSE)</f>
        <v>1291837.2508</v>
      </c>
      <c r="K16" s="22">
        <f t="shared" si="1"/>
        <v>8.9400000171735883E-2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318087.70730000001</v>
      </c>
      <c r="F17" s="25">
        <f>VLOOKUP(C17,RA!B21:I56,8,0)</f>
        <v>39244.586900000002</v>
      </c>
      <c r="G17" s="16">
        <f t="shared" si="0"/>
        <v>278843.12040000001</v>
      </c>
      <c r="H17" s="27">
        <f>RA!J21</f>
        <v>12.3376622231387</v>
      </c>
      <c r="I17" s="20">
        <f>VLOOKUP(B17,RMS!B:D,3,FALSE)</f>
        <v>318087.49949491699</v>
      </c>
      <c r="J17" s="21">
        <f>VLOOKUP(B17,RMS!B:E,4,FALSE)</f>
        <v>278843.12019618799</v>
      </c>
      <c r="K17" s="22">
        <f t="shared" si="1"/>
        <v>0.20780508301686496</v>
      </c>
      <c r="L17" s="22">
        <f t="shared" si="2"/>
        <v>2.0381202921271324E-4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1157393.5641999999</v>
      </c>
      <c r="F18" s="25">
        <f>VLOOKUP(C18,RA!B22:I57,8,0)</f>
        <v>114102.78879999999</v>
      </c>
      <c r="G18" s="16">
        <f t="shared" si="0"/>
        <v>1043290.7753999999</v>
      </c>
      <c r="H18" s="27">
        <f>RA!J22</f>
        <v>9.8585988663993298</v>
      </c>
      <c r="I18" s="20">
        <f>VLOOKUP(B18,RMS!B:D,3,FALSE)</f>
        <v>1157394.0666</v>
      </c>
      <c r="J18" s="21">
        <f>VLOOKUP(B18,RMS!B:E,4,FALSE)</f>
        <v>1043290.7752</v>
      </c>
      <c r="K18" s="22">
        <f t="shared" si="1"/>
        <v>-0.50240000011399388</v>
      </c>
      <c r="L18" s="22">
        <f t="shared" si="2"/>
        <v>1.9999989308416843E-4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2860140.6655999999</v>
      </c>
      <c r="F19" s="25">
        <f>VLOOKUP(C19,RA!B23:I58,8,0)</f>
        <v>224659.443</v>
      </c>
      <c r="G19" s="16">
        <f t="shared" si="0"/>
        <v>2635481.2226</v>
      </c>
      <c r="H19" s="27">
        <f>RA!J23</f>
        <v>7.8548389490791299</v>
      </c>
      <c r="I19" s="20">
        <f>VLOOKUP(B19,RMS!B:D,3,FALSE)</f>
        <v>2860141.9267504299</v>
      </c>
      <c r="J19" s="21">
        <f>VLOOKUP(B19,RMS!B:E,4,FALSE)</f>
        <v>2635481.2638247898</v>
      </c>
      <c r="K19" s="22">
        <f t="shared" si="1"/>
        <v>-1.261150429956615</v>
      </c>
      <c r="L19" s="22">
        <f t="shared" si="2"/>
        <v>-4.1224789805710316E-2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261713.14439999999</v>
      </c>
      <c r="F20" s="25">
        <f>VLOOKUP(C20,RA!B24:I59,8,0)</f>
        <v>47777.296000000002</v>
      </c>
      <c r="G20" s="16">
        <f t="shared" si="0"/>
        <v>213935.84839999999</v>
      </c>
      <c r="H20" s="27">
        <f>RA!J24</f>
        <v>18.25559664171</v>
      </c>
      <c r="I20" s="20">
        <f>VLOOKUP(B20,RMS!B:D,3,FALSE)</f>
        <v>261713.185965918</v>
      </c>
      <c r="J20" s="21">
        <f>VLOOKUP(B20,RMS!B:E,4,FALSE)</f>
        <v>213935.83029510701</v>
      </c>
      <c r="K20" s="22">
        <f t="shared" si="1"/>
        <v>-4.1565918014384806E-2</v>
      </c>
      <c r="L20" s="22">
        <f t="shared" si="2"/>
        <v>1.8104892980773002E-2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264636.39899999998</v>
      </c>
      <c r="F21" s="25">
        <f>VLOOKUP(C21,RA!B25:I60,8,0)</f>
        <v>25405.641800000001</v>
      </c>
      <c r="G21" s="16">
        <f t="shared" si="0"/>
        <v>239230.75719999996</v>
      </c>
      <c r="H21" s="27">
        <f>RA!J25</f>
        <v>9.6002068861283103</v>
      </c>
      <c r="I21" s="20">
        <f>VLOOKUP(B21,RMS!B:D,3,FALSE)</f>
        <v>264636.40916296799</v>
      </c>
      <c r="J21" s="21">
        <f>VLOOKUP(B21,RMS!B:E,4,FALSE)</f>
        <v>239230.76367343601</v>
      </c>
      <c r="K21" s="22">
        <f t="shared" si="1"/>
        <v>-1.0162968013901263E-2</v>
      </c>
      <c r="L21" s="22">
        <f t="shared" si="2"/>
        <v>-6.4734360494185239E-3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637633.31909999996</v>
      </c>
      <c r="F22" s="25">
        <f>VLOOKUP(C22,RA!B26:I61,8,0)</f>
        <v>106230.2751</v>
      </c>
      <c r="G22" s="16">
        <f t="shared" si="0"/>
        <v>531403.04399999999</v>
      </c>
      <c r="H22" s="27">
        <f>RA!J26</f>
        <v>16.660088473723501</v>
      </c>
      <c r="I22" s="20">
        <f>VLOOKUP(B22,RMS!B:D,3,FALSE)</f>
        <v>637633.33585349796</v>
      </c>
      <c r="J22" s="21">
        <f>VLOOKUP(B22,RMS!B:E,4,FALSE)</f>
        <v>531403.010806398</v>
      </c>
      <c r="K22" s="22">
        <f t="shared" si="1"/>
        <v>-1.6753497999161482E-2</v>
      </c>
      <c r="L22" s="22">
        <f t="shared" si="2"/>
        <v>3.3193601993843913E-2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383337.728</v>
      </c>
      <c r="F23" s="25">
        <f>VLOOKUP(C23,RA!B27:I62,8,0)</f>
        <v>109266.603</v>
      </c>
      <c r="G23" s="16">
        <f t="shared" si="0"/>
        <v>274071.125</v>
      </c>
      <c r="H23" s="27">
        <f>RA!J27</f>
        <v>28.50400443757</v>
      </c>
      <c r="I23" s="20">
        <f>VLOOKUP(B23,RMS!B:D,3,FALSE)</f>
        <v>383337.68927125802</v>
      </c>
      <c r="J23" s="21">
        <f>VLOOKUP(B23,RMS!B:E,4,FALSE)</f>
        <v>274071.13193755102</v>
      </c>
      <c r="K23" s="22">
        <f t="shared" si="1"/>
        <v>3.8728741987142712E-2</v>
      </c>
      <c r="L23" s="22">
        <f t="shared" si="2"/>
        <v>-6.9375510211102664E-3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1004796.5719</v>
      </c>
      <c r="F24" s="25">
        <f>VLOOKUP(C24,RA!B28:I63,8,0)</f>
        <v>42180.163200000003</v>
      </c>
      <c r="G24" s="16">
        <f t="shared" si="0"/>
        <v>962616.40870000003</v>
      </c>
      <c r="H24" s="27">
        <f>RA!J28</f>
        <v>4.1978808825193603</v>
      </c>
      <c r="I24" s="20">
        <f>VLOOKUP(B24,RMS!B:D,3,FALSE)</f>
        <v>1004796.5718292</v>
      </c>
      <c r="J24" s="21">
        <f>VLOOKUP(B24,RMS!B:E,4,FALSE)</f>
        <v>962616.383885841</v>
      </c>
      <c r="K24" s="22">
        <f t="shared" si="1"/>
        <v>7.0799957029521465E-5</v>
      </c>
      <c r="L24" s="22">
        <f t="shared" si="2"/>
        <v>2.4814159027300775E-2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687047.21360000002</v>
      </c>
      <c r="F25" s="25">
        <f>VLOOKUP(C25,RA!B29:I64,8,0)</f>
        <v>91371.683999999994</v>
      </c>
      <c r="G25" s="16">
        <f t="shared" si="0"/>
        <v>595675.52960000001</v>
      </c>
      <c r="H25" s="27">
        <f>RA!J29</f>
        <v>13.299185585984601</v>
      </c>
      <c r="I25" s="20">
        <f>VLOOKUP(B25,RMS!B:D,3,FALSE)</f>
        <v>687047.21259114996</v>
      </c>
      <c r="J25" s="21">
        <f>VLOOKUP(B25,RMS!B:E,4,FALSE)</f>
        <v>595675.46554266801</v>
      </c>
      <c r="K25" s="22">
        <f t="shared" si="1"/>
        <v>1.0088500566780567E-3</v>
      </c>
      <c r="L25" s="22">
        <f t="shared" si="2"/>
        <v>6.4057331997901201E-2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1005462.5321</v>
      </c>
      <c r="F26" s="25">
        <f>VLOOKUP(C26,RA!B30:I65,8,0)</f>
        <v>135371.82209999999</v>
      </c>
      <c r="G26" s="16">
        <f t="shared" si="0"/>
        <v>870090.71</v>
      </c>
      <c r="H26" s="27">
        <f>RA!J30</f>
        <v>13.463636662548099</v>
      </c>
      <c r="I26" s="20">
        <f>VLOOKUP(B26,RMS!B:D,3,FALSE)</f>
        <v>1005462.48811947</v>
      </c>
      <c r="J26" s="21">
        <f>VLOOKUP(B26,RMS!B:E,4,FALSE)</f>
        <v>870090.65140132396</v>
      </c>
      <c r="K26" s="22">
        <f t="shared" si="1"/>
        <v>4.3980529997497797E-2</v>
      </c>
      <c r="L26" s="22">
        <f t="shared" si="2"/>
        <v>5.8598675997927785E-2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1157199.1835</v>
      </c>
      <c r="F27" s="25">
        <f>VLOOKUP(C27,RA!B31:I66,8,0)</f>
        <v>4101.9894000000004</v>
      </c>
      <c r="G27" s="16">
        <f t="shared" si="0"/>
        <v>1153097.1941</v>
      </c>
      <c r="H27" s="27">
        <f>RA!J31</f>
        <v>0.354475656264581</v>
      </c>
      <c r="I27" s="20">
        <f>VLOOKUP(B27,RMS!B:D,3,FALSE)</f>
        <v>1157199.1129000001</v>
      </c>
      <c r="J27" s="21">
        <f>VLOOKUP(B27,RMS!B:E,4,FALSE)</f>
        <v>1153097.2457000001</v>
      </c>
      <c r="K27" s="22">
        <f t="shared" si="1"/>
        <v>7.0599999977275729E-2</v>
      </c>
      <c r="L27" s="22">
        <f t="shared" si="2"/>
        <v>-5.1600000122562051E-2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112920.80869999999</v>
      </c>
      <c r="F28" s="25">
        <f>VLOOKUP(C28,RA!B32:I67,8,0)</f>
        <v>32140.496899999998</v>
      </c>
      <c r="G28" s="16">
        <f t="shared" si="0"/>
        <v>80780.311799999996</v>
      </c>
      <c r="H28" s="27">
        <f>RA!J32</f>
        <v>28.462864612835499</v>
      </c>
      <c r="I28" s="20">
        <f>VLOOKUP(B28,RMS!B:D,3,FALSE)</f>
        <v>112920.77242956701</v>
      </c>
      <c r="J28" s="21">
        <f>VLOOKUP(B28,RMS!B:E,4,FALSE)</f>
        <v>80780.306398518806</v>
      </c>
      <c r="K28" s="22">
        <f t="shared" si="1"/>
        <v>3.6270432989113033E-2</v>
      </c>
      <c r="L28" s="22">
        <f t="shared" si="2"/>
        <v>5.4014811903471127E-3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14.807499999999999</v>
      </c>
      <c r="F29" s="25">
        <f>VLOOKUP(C29,RA!B33:I68,8,0)</f>
        <v>0.82750000000000001</v>
      </c>
      <c r="G29" s="16">
        <f t="shared" si="0"/>
        <v>13.979999999999999</v>
      </c>
      <c r="H29" s="27">
        <f>RA!J33</f>
        <v>5.5883842647307098</v>
      </c>
      <c r="I29" s="20">
        <f>VLOOKUP(B29,RMS!B:D,3,FALSE)</f>
        <v>14.807499999999999</v>
      </c>
      <c r="J29" s="21">
        <f>VLOOKUP(B29,RMS!B:E,4,FALSE)</f>
        <v>13.98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169627.21400000001</v>
      </c>
      <c r="F31" s="25">
        <f>VLOOKUP(C31,RA!B35:I70,8,0)</f>
        <v>21074.677500000002</v>
      </c>
      <c r="G31" s="16">
        <f t="shared" si="0"/>
        <v>148552.53650000002</v>
      </c>
      <c r="H31" s="27">
        <f>RA!J35</f>
        <v>12.4241134444382</v>
      </c>
      <c r="I31" s="20">
        <f>VLOOKUP(B31,RMS!B:D,3,FALSE)</f>
        <v>169627.2133</v>
      </c>
      <c r="J31" s="21">
        <f>VLOOKUP(B31,RMS!B:E,4,FALSE)</f>
        <v>148552.53390000001</v>
      </c>
      <c r="K31" s="22">
        <f t="shared" si="1"/>
        <v>7.0000000414438546E-4</v>
      </c>
      <c r="L31" s="22">
        <f t="shared" si="2"/>
        <v>2.6000000070780516E-3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323880.34250000003</v>
      </c>
      <c r="F35" s="25">
        <f>VLOOKUP(C35,RA!B8:I74,8,0)</f>
        <v>20873.800500000001</v>
      </c>
      <c r="G35" s="16">
        <f t="shared" si="0"/>
        <v>303006.54200000002</v>
      </c>
      <c r="H35" s="27">
        <f>RA!J39</f>
        <v>6.4449112097625996</v>
      </c>
      <c r="I35" s="20">
        <f>VLOOKUP(B35,RMS!B:D,3,FALSE)</f>
        <v>323880.34188034199</v>
      </c>
      <c r="J35" s="21">
        <f>VLOOKUP(B35,RMS!B:E,4,FALSE)</f>
        <v>303006.54273504298</v>
      </c>
      <c r="K35" s="22">
        <f t="shared" si="1"/>
        <v>6.1965803615748882E-4</v>
      </c>
      <c r="L35" s="22">
        <f t="shared" si="2"/>
        <v>-7.3504296597093344E-4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392351.13280000002</v>
      </c>
      <c r="F36" s="25">
        <f>VLOOKUP(C36,RA!B8:I75,8,0)</f>
        <v>29903.555199999999</v>
      </c>
      <c r="G36" s="16">
        <f t="shared" si="0"/>
        <v>362447.57760000002</v>
      </c>
      <c r="H36" s="27">
        <f>RA!J40</f>
        <v>7.6216309066305801</v>
      </c>
      <c r="I36" s="20">
        <f>VLOOKUP(B36,RMS!B:D,3,FALSE)</f>
        <v>392351.12414444401</v>
      </c>
      <c r="J36" s="21">
        <f>VLOOKUP(B36,RMS!B:E,4,FALSE)</f>
        <v>362447.57361709402</v>
      </c>
      <c r="K36" s="22">
        <f t="shared" si="1"/>
        <v>8.6555560119450092E-3</v>
      </c>
      <c r="L36" s="22">
        <f t="shared" si="2"/>
        <v>3.9829059969633818E-3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28831.936300000001</v>
      </c>
      <c r="F40" s="25">
        <f>VLOOKUP(C40,RA!B8:I78,8,0)</f>
        <v>3594.7948999999999</v>
      </c>
      <c r="G40" s="16">
        <f t="shared" si="0"/>
        <v>25237.1414</v>
      </c>
      <c r="H40" s="27">
        <f>RA!J43</f>
        <v>0</v>
      </c>
      <c r="I40" s="20">
        <f>VLOOKUP(B40,RMS!B:D,3,FALSE)</f>
        <v>28831.936162166301</v>
      </c>
      <c r="J40" s="21">
        <f>VLOOKUP(B40,RMS!B:E,4,FALSE)</f>
        <v>25237.142182890901</v>
      </c>
      <c r="K40" s="22">
        <f t="shared" si="1"/>
        <v>1.3783370013698004E-4</v>
      </c>
      <c r="L40" s="22">
        <f t="shared" si="2"/>
        <v>-7.8289090015459806E-4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activeCell="A8"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18958537.420400001</v>
      </c>
      <c r="E7" s="65">
        <v>17704772</v>
      </c>
      <c r="F7" s="66">
        <v>107.081511246798</v>
      </c>
      <c r="G7" s="65">
        <v>14269446.446</v>
      </c>
      <c r="H7" s="66">
        <v>32.861057309720898</v>
      </c>
      <c r="I7" s="65">
        <v>-10263434.385500001</v>
      </c>
      <c r="J7" s="66">
        <v>-54.136213980600701</v>
      </c>
      <c r="K7" s="65">
        <v>1821942.1680999999</v>
      </c>
      <c r="L7" s="66">
        <v>12.7681348747115</v>
      </c>
      <c r="M7" s="66">
        <v>-6.6332382910941403</v>
      </c>
      <c r="N7" s="65">
        <v>54928087.309699997</v>
      </c>
      <c r="O7" s="65">
        <v>4825252270.9328003</v>
      </c>
      <c r="P7" s="65">
        <v>984742</v>
      </c>
      <c r="Q7" s="65">
        <v>927806</v>
      </c>
      <c r="R7" s="66">
        <v>6.1366277001873302</v>
      </c>
      <c r="S7" s="65">
        <v>19.2522888435753</v>
      </c>
      <c r="T7" s="65">
        <v>18.8962148489016</v>
      </c>
      <c r="U7" s="67">
        <v>1.8495151281323501</v>
      </c>
      <c r="V7" s="55"/>
      <c r="W7" s="55"/>
    </row>
    <row r="8" spans="1:23" ht="14.25" thickBot="1" x14ac:dyDescent="0.2">
      <c r="A8" s="52">
        <v>41885</v>
      </c>
      <c r="B8" s="42" t="s">
        <v>6</v>
      </c>
      <c r="C8" s="43"/>
      <c r="D8" s="68">
        <v>705522.19279999996</v>
      </c>
      <c r="E8" s="68">
        <v>684747</v>
      </c>
      <c r="F8" s="69">
        <v>103.03399544649299</v>
      </c>
      <c r="G8" s="68">
        <v>594453.40430000005</v>
      </c>
      <c r="H8" s="69">
        <v>18.684187473161099</v>
      </c>
      <c r="I8" s="68">
        <v>-11815277.4882</v>
      </c>
      <c r="J8" s="69">
        <v>-1674.6854470032799</v>
      </c>
      <c r="K8" s="68">
        <v>123831.8082</v>
      </c>
      <c r="L8" s="69">
        <v>20.831205154896601</v>
      </c>
      <c r="M8" s="69">
        <v>-96.413913920381603</v>
      </c>
      <c r="N8" s="68">
        <v>2217438.0687000002</v>
      </c>
      <c r="O8" s="68">
        <v>183321909.92629999</v>
      </c>
      <c r="P8" s="68">
        <v>28396</v>
      </c>
      <c r="Q8" s="68">
        <v>29009</v>
      </c>
      <c r="R8" s="69">
        <v>-2.1131373022165501</v>
      </c>
      <c r="S8" s="68">
        <v>24.8458301450909</v>
      </c>
      <c r="T8" s="68">
        <v>24.0131330897308</v>
      </c>
      <c r="U8" s="70">
        <v>3.35145596060759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135129.24489999999</v>
      </c>
      <c r="E9" s="68">
        <v>189304</v>
      </c>
      <c r="F9" s="69">
        <v>71.382139257490607</v>
      </c>
      <c r="G9" s="68">
        <v>123316.6093</v>
      </c>
      <c r="H9" s="69">
        <v>9.5791115787676695</v>
      </c>
      <c r="I9" s="68">
        <v>35429.354099999997</v>
      </c>
      <c r="J9" s="69">
        <v>26.2188648550644</v>
      </c>
      <c r="K9" s="68">
        <v>15898.8452</v>
      </c>
      <c r="L9" s="69">
        <v>12.892703821690301</v>
      </c>
      <c r="M9" s="69">
        <v>1.2284231121389899</v>
      </c>
      <c r="N9" s="68">
        <v>542195.81880000001</v>
      </c>
      <c r="O9" s="68">
        <v>32609836.032000002</v>
      </c>
      <c r="P9" s="68">
        <v>7806</v>
      </c>
      <c r="Q9" s="68">
        <v>9882</v>
      </c>
      <c r="R9" s="69">
        <v>-21.0078931390407</v>
      </c>
      <c r="S9" s="68">
        <v>17.310946054317199</v>
      </c>
      <c r="T9" s="68">
        <v>16.687592825338999</v>
      </c>
      <c r="U9" s="70">
        <v>3.60091948194095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117181.0229</v>
      </c>
      <c r="E10" s="68">
        <v>112622</v>
      </c>
      <c r="F10" s="69">
        <v>104.048074887677</v>
      </c>
      <c r="G10" s="68">
        <v>89458.776500000007</v>
      </c>
      <c r="H10" s="69">
        <v>30.9888503784757</v>
      </c>
      <c r="I10" s="68">
        <v>27894.845399999998</v>
      </c>
      <c r="J10" s="69">
        <v>23.804917135605599</v>
      </c>
      <c r="K10" s="68">
        <v>19660.698899999999</v>
      </c>
      <c r="L10" s="69">
        <v>21.9773840747755</v>
      </c>
      <c r="M10" s="69">
        <v>0.41881250213338</v>
      </c>
      <c r="N10" s="68">
        <v>360349.16570000001</v>
      </c>
      <c r="O10" s="68">
        <v>46859793.142899998</v>
      </c>
      <c r="P10" s="68">
        <v>88535</v>
      </c>
      <c r="Q10" s="68">
        <v>84698</v>
      </c>
      <c r="R10" s="69">
        <v>4.5302132281754002</v>
      </c>
      <c r="S10" s="68">
        <v>1.32355591461004</v>
      </c>
      <c r="T10" s="68">
        <v>1.31009720182295</v>
      </c>
      <c r="U10" s="70">
        <v>1.0168601597053899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59736.431700000001</v>
      </c>
      <c r="E11" s="68">
        <v>57323</v>
      </c>
      <c r="F11" s="69">
        <v>104.210232716362</v>
      </c>
      <c r="G11" s="68">
        <v>48467.571300000003</v>
      </c>
      <c r="H11" s="69">
        <v>23.250309635382902</v>
      </c>
      <c r="I11" s="68">
        <v>13470.167600000001</v>
      </c>
      <c r="J11" s="69">
        <v>22.5493341611833</v>
      </c>
      <c r="K11" s="68">
        <v>9919.2564000000002</v>
      </c>
      <c r="L11" s="69">
        <v>20.465759133262001</v>
      </c>
      <c r="M11" s="69">
        <v>0.35798159224919301</v>
      </c>
      <c r="N11" s="68">
        <v>171145.43609999999</v>
      </c>
      <c r="O11" s="68">
        <v>18943929.199700002</v>
      </c>
      <c r="P11" s="68">
        <v>2766</v>
      </c>
      <c r="Q11" s="68">
        <v>2754</v>
      </c>
      <c r="R11" s="69">
        <v>0.43572984749455901</v>
      </c>
      <c r="S11" s="68">
        <v>21.5966853579176</v>
      </c>
      <c r="T11" s="68">
        <v>19.8629126361656</v>
      </c>
      <c r="U11" s="70">
        <v>8.0279574991185907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144156.54699999999</v>
      </c>
      <c r="E12" s="68">
        <v>269034</v>
      </c>
      <c r="F12" s="69">
        <v>53.583021848539602</v>
      </c>
      <c r="G12" s="68">
        <v>247206.84650000001</v>
      </c>
      <c r="H12" s="69">
        <v>-41.685859821038598</v>
      </c>
      <c r="I12" s="68">
        <v>32273.4473</v>
      </c>
      <c r="J12" s="69">
        <v>22.387777712239501</v>
      </c>
      <c r="K12" s="68">
        <v>21273.123</v>
      </c>
      <c r="L12" s="69">
        <v>8.6053939448639003</v>
      </c>
      <c r="M12" s="69">
        <v>0.51709964258656305</v>
      </c>
      <c r="N12" s="68">
        <v>589952.21180000005</v>
      </c>
      <c r="O12" s="68">
        <v>57044769.281800002</v>
      </c>
      <c r="P12" s="68">
        <v>1635</v>
      </c>
      <c r="Q12" s="68">
        <v>2116</v>
      </c>
      <c r="R12" s="69">
        <v>-22.731568998109601</v>
      </c>
      <c r="S12" s="68">
        <v>88.169141896024499</v>
      </c>
      <c r="T12" s="68">
        <v>100.3428963138</v>
      </c>
      <c r="U12" s="70">
        <v>-13.8072733339419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272168.91470000002</v>
      </c>
      <c r="E13" s="68">
        <v>301011</v>
      </c>
      <c r="F13" s="69">
        <v>90.418262023647003</v>
      </c>
      <c r="G13" s="68">
        <v>255435.90239999999</v>
      </c>
      <c r="H13" s="69">
        <v>6.55076758700777</v>
      </c>
      <c r="I13" s="68">
        <v>67499.276599999997</v>
      </c>
      <c r="J13" s="69">
        <v>24.800509152340801</v>
      </c>
      <c r="K13" s="68">
        <v>64633.9257</v>
      </c>
      <c r="L13" s="69">
        <v>25.303383390008499</v>
      </c>
      <c r="M13" s="69">
        <v>4.4331995449256999E-2</v>
      </c>
      <c r="N13" s="68">
        <v>869337.00589999999</v>
      </c>
      <c r="O13" s="68">
        <v>91008479.255500004</v>
      </c>
      <c r="P13" s="68">
        <v>12137</v>
      </c>
      <c r="Q13" s="68">
        <v>11822</v>
      </c>
      <c r="R13" s="69">
        <v>2.6645237692437802</v>
      </c>
      <c r="S13" s="68">
        <v>22.4247272554997</v>
      </c>
      <c r="T13" s="68">
        <v>22.349522940280799</v>
      </c>
      <c r="U13" s="70">
        <v>0.33536334405333401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115364.8564</v>
      </c>
      <c r="E14" s="68">
        <v>196731</v>
      </c>
      <c r="F14" s="69">
        <v>58.640913938321901</v>
      </c>
      <c r="G14" s="68">
        <v>218214.7156</v>
      </c>
      <c r="H14" s="69">
        <v>-47.132412182746499</v>
      </c>
      <c r="I14" s="68">
        <v>25030.524300000001</v>
      </c>
      <c r="J14" s="69">
        <v>21.696836524645501</v>
      </c>
      <c r="K14" s="68">
        <v>42130.793299999998</v>
      </c>
      <c r="L14" s="69">
        <v>19.3070358175239</v>
      </c>
      <c r="M14" s="69">
        <v>-0.40588528391180301</v>
      </c>
      <c r="N14" s="68">
        <v>416569.27110000001</v>
      </c>
      <c r="O14" s="68">
        <v>43466172.844099998</v>
      </c>
      <c r="P14" s="68">
        <v>2234</v>
      </c>
      <c r="Q14" s="68">
        <v>2120</v>
      </c>
      <c r="R14" s="69">
        <v>5.3773584905660403</v>
      </c>
      <c r="S14" s="68">
        <v>51.640490778872</v>
      </c>
      <c r="T14" s="68">
        <v>87.577750660377404</v>
      </c>
      <c r="U14" s="70">
        <v>-69.591243885328495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176505.3167</v>
      </c>
      <c r="E15" s="68">
        <v>76896</v>
      </c>
      <c r="F15" s="69">
        <v>229.537708983562</v>
      </c>
      <c r="G15" s="68">
        <v>105119.4243</v>
      </c>
      <c r="H15" s="69">
        <v>67.909325869471999</v>
      </c>
      <c r="I15" s="68">
        <v>-85990.149399999995</v>
      </c>
      <c r="J15" s="69">
        <v>-48.718163853474401</v>
      </c>
      <c r="K15" s="68">
        <v>17642.804700000001</v>
      </c>
      <c r="L15" s="69">
        <v>16.783581928349701</v>
      </c>
      <c r="M15" s="69">
        <v>-5.8739500811908902</v>
      </c>
      <c r="N15" s="68">
        <v>393145.0428</v>
      </c>
      <c r="O15" s="68">
        <v>34098723.941</v>
      </c>
      <c r="P15" s="68">
        <v>6336</v>
      </c>
      <c r="Q15" s="68">
        <v>3223</v>
      </c>
      <c r="R15" s="69">
        <v>96.587030716723604</v>
      </c>
      <c r="S15" s="68">
        <v>27.857531044823201</v>
      </c>
      <c r="T15" s="68">
        <v>30.872296369841798</v>
      </c>
      <c r="U15" s="70">
        <v>-10.8220836949539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1026616.2968</v>
      </c>
      <c r="E16" s="68">
        <v>738371</v>
      </c>
      <c r="F16" s="69">
        <v>139.038003496887</v>
      </c>
      <c r="G16" s="68">
        <v>607320.29639999999</v>
      </c>
      <c r="H16" s="69">
        <v>69.040340473626898</v>
      </c>
      <c r="I16" s="68">
        <v>6657.7493999999997</v>
      </c>
      <c r="J16" s="69">
        <v>0.64851390151826405</v>
      </c>
      <c r="K16" s="68">
        <v>51613.707699999999</v>
      </c>
      <c r="L16" s="69">
        <v>8.4985975285116506</v>
      </c>
      <c r="M16" s="69">
        <v>-0.87100811593118699</v>
      </c>
      <c r="N16" s="68">
        <v>3465539.6512000002</v>
      </c>
      <c r="O16" s="68">
        <v>251445607.8822</v>
      </c>
      <c r="P16" s="68">
        <v>47729</v>
      </c>
      <c r="Q16" s="68">
        <v>50401</v>
      </c>
      <c r="R16" s="69">
        <v>-5.3014821134501302</v>
      </c>
      <c r="S16" s="68">
        <v>21.5092773114878</v>
      </c>
      <c r="T16" s="68">
        <v>20.9316785202675</v>
      </c>
      <c r="U16" s="70">
        <v>2.6853472706488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1846736.6433000001</v>
      </c>
      <c r="E17" s="68">
        <v>774943</v>
      </c>
      <c r="F17" s="69">
        <v>238.30612616669899</v>
      </c>
      <c r="G17" s="68">
        <v>581245.18130000005</v>
      </c>
      <c r="H17" s="69">
        <v>217.720766160956</v>
      </c>
      <c r="I17" s="68">
        <v>75983.328399999999</v>
      </c>
      <c r="J17" s="69">
        <v>4.1144647600765998</v>
      </c>
      <c r="K17" s="68">
        <v>77810.665800000002</v>
      </c>
      <c r="L17" s="69">
        <v>13.3868921934063</v>
      </c>
      <c r="M17" s="69">
        <v>-2.3484407712137001E-2</v>
      </c>
      <c r="N17" s="68">
        <v>4521520.6627000002</v>
      </c>
      <c r="O17" s="68">
        <v>240660142.71759999</v>
      </c>
      <c r="P17" s="68">
        <v>23823</v>
      </c>
      <c r="Q17" s="68">
        <v>20639</v>
      </c>
      <c r="R17" s="69">
        <v>15.427104026357901</v>
      </c>
      <c r="S17" s="68">
        <v>77.519063228812499</v>
      </c>
      <c r="T17" s="68">
        <v>67.604967319153104</v>
      </c>
      <c r="U17" s="70">
        <v>12.7892359591551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1430727.5795</v>
      </c>
      <c r="E18" s="68">
        <v>1613116</v>
      </c>
      <c r="F18" s="69">
        <v>88.693409494419498</v>
      </c>
      <c r="G18" s="68">
        <v>1329871.8384</v>
      </c>
      <c r="H18" s="69">
        <v>7.5838692261761098</v>
      </c>
      <c r="I18" s="68">
        <v>211478.0269</v>
      </c>
      <c r="J18" s="69">
        <v>14.7811526058585</v>
      </c>
      <c r="K18" s="68">
        <v>199545.74489999999</v>
      </c>
      <c r="L18" s="69">
        <v>15.0048853685088</v>
      </c>
      <c r="M18" s="69">
        <v>5.9797225974323999E-2</v>
      </c>
      <c r="N18" s="68">
        <v>4176505.3465</v>
      </c>
      <c r="O18" s="68">
        <v>585361000.82270002</v>
      </c>
      <c r="P18" s="68">
        <v>75020</v>
      </c>
      <c r="Q18" s="68">
        <v>69156</v>
      </c>
      <c r="R18" s="69">
        <v>8.4793799525709996</v>
      </c>
      <c r="S18" s="68">
        <v>19.071282051452901</v>
      </c>
      <c r="T18" s="68">
        <v>18.760348167910202</v>
      </c>
      <c r="U18" s="70">
        <v>1.63037745812704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808767.14670000004</v>
      </c>
      <c r="E19" s="68">
        <v>602020</v>
      </c>
      <c r="F19" s="69">
        <v>134.34223891232801</v>
      </c>
      <c r="G19" s="68">
        <v>469830.32909999997</v>
      </c>
      <c r="H19" s="69">
        <v>72.1402592823801</v>
      </c>
      <c r="I19" s="68">
        <v>31802.3806</v>
      </c>
      <c r="J19" s="69">
        <v>3.9322048045303002</v>
      </c>
      <c r="K19" s="68">
        <v>47721.085200000001</v>
      </c>
      <c r="L19" s="69">
        <v>10.1570891115978</v>
      </c>
      <c r="M19" s="69">
        <v>-0.33357800924443398</v>
      </c>
      <c r="N19" s="68">
        <v>1876189.7004</v>
      </c>
      <c r="O19" s="68">
        <v>183954917.24489999</v>
      </c>
      <c r="P19" s="68">
        <v>12979</v>
      </c>
      <c r="Q19" s="68">
        <v>10656</v>
      </c>
      <c r="R19" s="69">
        <v>21.799924924924898</v>
      </c>
      <c r="S19" s="68">
        <v>62.3135177363433</v>
      </c>
      <c r="T19" s="68">
        <v>48.498431644144198</v>
      </c>
      <c r="U19" s="70">
        <v>22.170287594182401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1354850.9565000001</v>
      </c>
      <c r="E20" s="68">
        <v>1076972</v>
      </c>
      <c r="F20" s="69">
        <v>125.80187381844701</v>
      </c>
      <c r="G20" s="68">
        <v>1032942.0077</v>
      </c>
      <c r="H20" s="69">
        <v>31.164280898670999</v>
      </c>
      <c r="I20" s="68">
        <v>63013.705699999999</v>
      </c>
      <c r="J20" s="69">
        <v>4.65096956958158</v>
      </c>
      <c r="K20" s="68">
        <v>27551.9048</v>
      </c>
      <c r="L20" s="69">
        <v>2.6673234890841999</v>
      </c>
      <c r="M20" s="69">
        <v>1.28709071686398</v>
      </c>
      <c r="N20" s="68">
        <v>3531020.5614</v>
      </c>
      <c r="O20" s="68">
        <v>274853689.20349997</v>
      </c>
      <c r="P20" s="68">
        <v>44706</v>
      </c>
      <c r="Q20" s="68">
        <v>38184</v>
      </c>
      <c r="R20" s="69">
        <v>17.0804525455688</v>
      </c>
      <c r="S20" s="68">
        <v>30.305796906455502</v>
      </c>
      <c r="T20" s="68">
        <v>28.496474154095999</v>
      </c>
      <c r="U20" s="70">
        <v>5.9702200141589001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318087.70730000001</v>
      </c>
      <c r="E21" s="68">
        <v>354098</v>
      </c>
      <c r="F21" s="69">
        <v>89.830416240701695</v>
      </c>
      <c r="G21" s="68">
        <v>307508.82319999998</v>
      </c>
      <c r="H21" s="69">
        <v>3.44018880171111</v>
      </c>
      <c r="I21" s="68">
        <v>39244.586900000002</v>
      </c>
      <c r="J21" s="69">
        <v>12.3376622231387</v>
      </c>
      <c r="K21" s="68">
        <v>37616.844700000001</v>
      </c>
      <c r="L21" s="69">
        <v>12.232769228717199</v>
      </c>
      <c r="M21" s="69">
        <v>4.3271630382120001E-2</v>
      </c>
      <c r="N21" s="68">
        <v>991640.21100000001</v>
      </c>
      <c r="O21" s="68">
        <v>109616225.68089999</v>
      </c>
      <c r="P21" s="68">
        <v>26872</v>
      </c>
      <c r="Q21" s="68">
        <v>26920</v>
      </c>
      <c r="R21" s="69">
        <v>-0.17830609212481399</v>
      </c>
      <c r="S21" s="68">
        <v>11.8371430224769</v>
      </c>
      <c r="T21" s="68">
        <v>12.3559371916791</v>
      </c>
      <c r="U21" s="70">
        <v>-4.3827650660046196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1157393.5641999999</v>
      </c>
      <c r="E22" s="68">
        <v>997360</v>
      </c>
      <c r="F22" s="69">
        <v>116.04571711317899</v>
      </c>
      <c r="G22" s="68">
        <v>885371.50809999998</v>
      </c>
      <c r="H22" s="69">
        <v>30.724058049231399</v>
      </c>
      <c r="I22" s="68">
        <v>114102.78879999999</v>
      </c>
      <c r="J22" s="69">
        <v>9.8585988663993298</v>
      </c>
      <c r="K22" s="68">
        <v>116689.62519999999</v>
      </c>
      <c r="L22" s="69">
        <v>13.179735753007799</v>
      </c>
      <c r="M22" s="69">
        <v>-2.2168520942339998E-2</v>
      </c>
      <c r="N22" s="68">
        <v>3508204.2001999998</v>
      </c>
      <c r="O22" s="68">
        <v>338981841.53750002</v>
      </c>
      <c r="P22" s="68">
        <v>70088</v>
      </c>
      <c r="Q22" s="68">
        <v>69266</v>
      </c>
      <c r="R22" s="69">
        <v>1.1867294199174201</v>
      </c>
      <c r="S22" s="68">
        <v>16.513434028649701</v>
      </c>
      <c r="T22" s="68">
        <v>16.437891900788301</v>
      </c>
      <c r="U22" s="70">
        <v>0.45745862266062598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2860140.6655999999</v>
      </c>
      <c r="E23" s="68">
        <v>2319004</v>
      </c>
      <c r="F23" s="69">
        <v>123.334874178742</v>
      </c>
      <c r="G23" s="68">
        <v>2058073.0636</v>
      </c>
      <c r="H23" s="69">
        <v>38.971774918282797</v>
      </c>
      <c r="I23" s="68">
        <v>224659.443</v>
      </c>
      <c r="J23" s="69">
        <v>7.8548389490791299</v>
      </c>
      <c r="K23" s="68">
        <v>218993.17550000001</v>
      </c>
      <c r="L23" s="69">
        <v>10.6406900402717</v>
      </c>
      <c r="M23" s="69">
        <v>2.5874173873514001E-2</v>
      </c>
      <c r="N23" s="68">
        <v>9293247.4365999997</v>
      </c>
      <c r="O23" s="68">
        <v>709473411.68589997</v>
      </c>
      <c r="P23" s="68">
        <v>89599</v>
      </c>
      <c r="Q23" s="68">
        <v>84080</v>
      </c>
      <c r="R23" s="69">
        <v>6.5639866793530102</v>
      </c>
      <c r="S23" s="68">
        <v>31.921569053226001</v>
      </c>
      <c r="T23" s="68">
        <v>37.974718669124599</v>
      </c>
      <c r="U23" s="70">
        <v>-18.962569182628801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261713.14439999999</v>
      </c>
      <c r="E24" s="68">
        <v>323505</v>
      </c>
      <c r="F24" s="69">
        <v>80.899257940371896</v>
      </c>
      <c r="G24" s="68">
        <v>277439.08529999998</v>
      </c>
      <c r="H24" s="69">
        <v>-5.6682499810707201</v>
      </c>
      <c r="I24" s="68">
        <v>47777.296000000002</v>
      </c>
      <c r="J24" s="69">
        <v>18.25559664171</v>
      </c>
      <c r="K24" s="68">
        <v>46096.774299999997</v>
      </c>
      <c r="L24" s="69">
        <v>16.6150974186477</v>
      </c>
      <c r="M24" s="69">
        <v>3.6456383890618997E-2</v>
      </c>
      <c r="N24" s="68">
        <v>726127.66099999996</v>
      </c>
      <c r="O24" s="68">
        <v>76477412.6197</v>
      </c>
      <c r="P24" s="68">
        <v>28043</v>
      </c>
      <c r="Q24" s="68">
        <v>25277</v>
      </c>
      <c r="R24" s="69">
        <v>10.9427542825494</v>
      </c>
      <c r="S24" s="68">
        <v>9.3325658595727994</v>
      </c>
      <c r="T24" s="68">
        <v>8.8809585077343005</v>
      </c>
      <c r="U24" s="70">
        <v>4.8390481099607001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264636.39899999998</v>
      </c>
      <c r="E25" s="68">
        <v>252788</v>
      </c>
      <c r="F25" s="69">
        <v>104.687089181449</v>
      </c>
      <c r="G25" s="68">
        <v>194645.05729999999</v>
      </c>
      <c r="H25" s="69">
        <v>35.958447992914998</v>
      </c>
      <c r="I25" s="68">
        <v>25405.641800000001</v>
      </c>
      <c r="J25" s="69">
        <v>9.6002068861283103</v>
      </c>
      <c r="K25" s="68">
        <v>22275.508399999999</v>
      </c>
      <c r="L25" s="69">
        <v>11.4441685337365</v>
      </c>
      <c r="M25" s="69">
        <v>0.14051905544835999</v>
      </c>
      <c r="N25" s="68">
        <v>721289.25730000006</v>
      </c>
      <c r="O25" s="68">
        <v>73924481.176899999</v>
      </c>
      <c r="P25" s="68">
        <v>20286</v>
      </c>
      <c r="Q25" s="68">
        <v>18048</v>
      </c>
      <c r="R25" s="69">
        <v>12.4002659574468</v>
      </c>
      <c r="S25" s="68">
        <v>13.0452725524993</v>
      </c>
      <c r="T25" s="68">
        <v>12.633866982491099</v>
      </c>
      <c r="U25" s="70">
        <v>3.1536755430173899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637633.31909999996</v>
      </c>
      <c r="E26" s="68">
        <v>460025</v>
      </c>
      <c r="F26" s="69">
        <v>138.60840586924601</v>
      </c>
      <c r="G26" s="68">
        <v>371524.42839999998</v>
      </c>
      <c r="H26" s="69">
        <v>71.626216301851201</v>
      </c>
      <c r="I26" s="68">
        <v>106230.2751</v>
      </c>
      <c r="J26" s="69">
        <v>16.660088473723501</v>
      </c>
      <c r="K26" s="68">
        <v>82498.783899999995</v>
      </c>
      <c r="L26" s="69">
        <v>22.2054803382076</v>
      </c>
      <c r="M26" s="69">
        <v>0.287658679051147</v>
      </c>
      <c r="N26" s="68">
        <v>1810433.827</v>
      </c>
      <c r="O26" s="68">
        <v>159401258.54840001</v>
      </c>
      <c r="P26" s="68">
        <v>44528</v>
      </c>
      <c r="Q26" s="68">
        <v>42119</v>
      </c>
      <c r="R26" s="69">
        <v>5.7195090101854298</v>
      </c>
      <c r="S26" s="68">
        <v>14.3198284023536</v>
      </c>
      <c r="T26" s="68">
        <v>14.954817531280399</v>
      </c>
      <c r="U26" s="70">
        <v>-4.4343347635539798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383337.728</v>
      </c>
      <c r="E27" s="68">
        <v>287183</v>
      </c>
      <c r="F27" s="69">
        <v>133.48204037146999</v>
      </c>
      <c r="G27" s="68">
        <v>301154.48599999998</v>
      </c>
      <c r="H27" s="69">
        <v>27.289396579003601</v>
      </c>
      <c r="I27" s="68">
        <v>109266.603</v>
      </c>
      <c r="J27" s="69">
        <v>28.50400443757</v>
      </c>
      <c r="K27" s="68">
        <v>86455.187900000004</v>
      </c>
      <c r="L27" s="69">
        <v>28.707919662202901</v>
      </c>
      <c r="M27" s="69">
        <v>0.26385247264033801</v>
      </c>
      <c r="N27" s="68">
        <v>972858.55969999998</v>
      </c>
      <c r="O27" s="68">
        <v>69326806.720500007</v>
      </c>
      <c r="P27" s="68">
        <v>40103</v>
      </c>
      <c r="Q27" s="68">
        <v>33231</v>
      </c>
      <c r="R27" s="69">
        <v>20.679486022087801</v>
      </c>
      <c r="S27" s="68">
        <v>9.5588292147719596</v>
      </c>
      <c r="T27" s="68">
        <v>8.74896542686046</v>
      </c>
      <c r="U27" s="70">
        <v>8.4724161266524103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1004796.5719</v>
      </c>
      <c r="E28" s="68">
        <v>1035847</v>
      </c>
      <c r="F28" s="69">
        <v>97.002411736482301</v>
      </c>
      <c r="G28" s="68">
        <v>928009.43649999995</v>
      </c>
      <c r="H28" s="69">
        <v>8.2743916580852606</v>
      </c>
      <c r="I28" s="68">
        <v>42180.163200000003</v>
      </c>
      <c r="J28" s="69">
        <v>4.1978808825193603</v>
      </c>
      <c r="K28" s="68">
        <v>63592.479800000001</v>
      </c>
      <c r="L28" s="69">
        <v>6.8525682281680096</v>
      </c>
      <c r="M28" s="69">
        <v>-0.33671145813691</v>
      </c>
      <c r="N28" s="68">
        <v>2851778.8276999998</v>
      </c>
      <c r="O28" s="68">
        <v>230948462.3283</v>
      </c>
      <c r="P28" s="68">
        <v>52515</v>
      </c>
      <c r="Q28" s="68">
        <v>49438</v>
      </c>
      <c r="R28" s="69">
        <v>6.2239572798252301</v>
      </c>
      <c r="S28" s="68">
        <v>19.133515603161001</v>
      </c>
      <c r="T28" s="68">
        <v>18.6423912536915</v>
      </c>
      <c r="U28" s="70">
        <v>2.5668275483485701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687047.21360000002</v>
      </c>
      <c r="E29" s="68">
        <v>655929</v>
      </c>
      <c r="F29" s="69">
        <v>104.74414358871201</v>
      </c>
      <c r="G29" s="68">
        <v>702299.57090000005</v>
      </c>
      <c r="H29" s="69">
        <v>-2.1717736891756898</v>
      </c>
      <c r="I29" s="68">
        <v>91371.683999999994</v>
      </c>
      <c r="J29" s="69">
        <v>13.299185585984601</v>
      </c>
      <c r="K29" s="68">
        <v>111362.9682</v>
      </c>
      <c r="L29" s="69">
        <v>15.856903921682299</v>
      </c>
      <c r="M29" s="69">
        <v>-0.179514649466752</v>
      </c>
      <c r="N29" s="68">
        <v>2040568.6693</v>
      </c>
      <c r="O29" s="68">
        <v>164042719.4413</v>
      </c>
      <c r="P29" s="68">
        <v>108582</v>
      </c>
      <c r="Q29" s="68">
        <v>104594</v>
      </c>
      <c r="R29" s="69">
        <v>3.81283821251697</v>
      </c>
      <c r="S29" s="68">
        <v>6.3274503472030403</v>
      </c>
      <c r="T29" s="68">
        <v>6.3783730013193898</v>
      </c>
      <c r="U29" s="70">
        <v>-0.80478947004081802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1005462.5321</v>
      </c>
      <c r="E30" s="68">
        <v>1154895</v>
      </c>
      <c r="F30" s="69">
        <v>87.060947713861395</v>
      </c>
      <c r="G30" s="68">
        <v>937019.30599999998</v>
      </c>
      <c r="H30" s="69">
        <v>7.3043560214542698</v>
      </c>
      <c r="I30" s="68">
        <v>135371.82209999999</v>
      </c>
      <c r="J30" s="69">
        <v>13.463636662548099</v>
      </c>
      <c r="K30" s="68">
        <v>169158.88459999999</v>
      </c>
      <c r="L30" s="69">
        <v>18.052870791116899</v>
      </c>
      <c r="M30" s="69">
        <v>-0.199735666145436</v>
      </c>
      <c r="N30" s="68">
        <v>2935829.2692</v>
      </c>
      <c r="O30" s="68">
        <v>301972512.0298</v>
      </c>
      <c r="P30" s="68">
        <v>76069</v>
      </c>
      <c r="Q30" s="68">
        <v>74127</v>
      </c>
      <c r="R30" s="69">
        <v>2.61982813279911</v>
      </c>
      <c r="S30" s="68">
        <v>13.2177698155622</v>
      </c>
      <c r="T30" s="68">
        <v>12.541283331309801</v>
      </c>
      <c r="U30" s="70">
        <v>5.1180077554076604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1157199.1835</v>
      </c>
      <c r="E31" s="68">
        <v>831033</v>
      </c>
      <c r="F31" s="69">
        <v>139.24828298033901</v>
      </c>
      <c r="G31" s="68">
        <v>669084.6226</v>
      </c>
      <c r="H31" s="69">
        <v>72.952589913549801</v>
      </c>
      <c r="I31" s="68">
        <v>4101.9894000000004</v>
      </c>
      <c r="J31" s="69">
        <v>0.354475656264581</v>
      </c>
      <c r="K31" s="68">
        <v>47151.327100000002</v>
      </c>
      <c r="L31" s="69">
        <v>7.0471395556475898</v>
      </c>
      <c r="M31" s="69">
        <v>-0.91300373388642098</v>
      </c>
      <c r="N31" s="68">
        <v>2966434.3898</v>
      </c>
      <c r="O31" s="68">
        <v>253077708.52559999</v>
      </c>
      <c r="P31" s="68">
        <v>34070</v>
      </c>
      <c r="Q31" s="68">
        <v>30735</v>
      </c>
      <c r="R31" s="69">
        <v>10.8508215389621</v>
      </c>
      <c r="S31" s="68">
        <v>33.965341458761401</v>
      </c>
      <c r="T31" s="68">
        <v>28.5135709972344</v>
      </c>
      <c r="U31" s="70">
        <v>16.050980874566399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112920.80869999999</v>
      </c>
      <c r="E32" s="68">
        <v>140362</v>
      </c>
      <c r="F32" s="69">
        <v>80.449700559980599</v>
      </c>
      <c r="G32" s="68">
        <v>132700.6581</v>
      </c>
      <c r="H32" s="69">
        <v>-14.905615151579999</v>
      </c>
      <c r="I32" s="68">
        <v>32140.496899999998</v>
      </c>
      <c r="J32" s="69">
        <v>28.462864612835499</v>
      </c>
      <c r="K32" s="68">
        <v>33432.420299999998</v>
      </c>
      <c r="L32" s="69">
        <v>25.1938617175554</v>
      </c>
      <c r="M32" s="69">
        <v>-3.8642831969901002E-2</v>
      </c>
      <c r="N32" s="68">
        <v>328629.71269999997</v>
      </c>
      <c r="O32" s="68">
        <v>38484474.435199998</v>
      </c>
      <c r="P32" s="68">
        <v>24838</v>
      </c>
      <c r="Q32" s="68">
        <v>22028</v>
      </c>
      <c r="R32" s="69">
        <v>12.7564917377883</v>
      </c>
      <c r="S32" s="68">
        <v>4.5462923222481697</v>
      </c>
      <c r="T32" s="68">
        <v>4.6726820637370601</v>
      </c>
      <c r="U32" s="70">
        <v>-2.7800619170566998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68">
        <v>14.807499999999999</v>
      </c>
      <c r="E33" s="71"/>
      <c r="F33" s="71"/>
      <c r="G33" s="68">
        <v>31.1112</v>
      </c>
      <c r="H33" s="69">
        <v>-52.404600272570697</v>
      </c>
      <c r="I33" s="68">
        <v>0.82750000000000001</v>
      </c>
      <c r="J33" s="69">
        <v>5.5883842647307098</v>
      </c>
      <c r="K33" s="68">
        <v>5.8011999999999997</v>
      </c>
      <c r="L33" s="69">
        <v>18.646661009540001</v>
      </c>
      <c r="M33" s="69">
        <v>-0.85735709853133801</v>
      </c>
      <c r="N33" s="68">
        <v>35.427</v>
      </c>
      <c r="O33" s="68">
        <v>4900.6855999999998</v>
      </c>
      <c r="P33" s="68">
        <v>2</v>
      </c>
      <c r="Q33" s="68">
        <v>1</v>
      </c>
      <c r="R33" s="69">
        <v>100</v>
      </c>
      <c r="S33" s="68">
        <v>7.4037499999999996</v>
      </c>
      <c r="T33" s="68">
        <v>20.619499999999999</v>
      </c>
      <c r="U33" s="70">
        <v>-178.500759750127</v>
      </c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169627.21400000001</v>
      </c>
      <c r="E35" s="68">
        <v>148973</v>
      </c>
      <c r="F35" s="69">
        <v>113.864400931712</v>
      </c>
      <c r="G35" s="68">
        <v>155501.43049999999</v>
      </c>
      <c r="H35" s="69">
        <v>9.0840215775378308</v>
      </c>
      <c r="I35" s="68">
        <v>21074.677500000002</v>
      </c>
      <c r="J35" s="69">
        <v>12.4241134444382</v>
      </c>
      <c r="K35" s="68">
        <v>19657.1996</v>
      </c>
      <c r="L35" s="69">
        <v>12.6411696257675</v>
      </c>
      <c r="M35" s="69">
        <v>7.2109859432876997E-2</v>
      </c>
      <c r="N35" s="68">
        <v>461857.48950000003</v>
      </c>
      <c r="O35" s="68">
        <v>41701718.1668</v>
      </c>
      <c r="P35" s="68">
        <v>12452</v>
      </c>
      <c r="Q35" s="68">
        <v>10781</v>
      </c>
      <c r="R35" s="69">
        <v>15.499489843242699</v>
      </c>
      <c r="S35" s="68">
        <v>13.6224874718921</v>
      </c>
      <c r="T35" s="68">
        <v>13.3697423893887</v>
      </c>
      <c r="U35" s="70">
        <v>1.8553519173706501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596081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222361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274933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323880.34250000003</v>
      </c>
      <c r="E39" s="68">
        <v>313673</v>
      </c>
      <c r="F39" s="69">
        <v>103.25413487931699</v>
      </c>
      <c r="G39" s="68">
        <v>263952.14600000001</v>
      </c>
      <c r="H39" s="69">
        <v>22.704189910242299</v>
      </c>
      <c r="I39" s="68">
        <v>20873.800500000001</v>
      </c>
      <c r="J39" s="69">
        <v>6.4449112097625996</v>
      </c>
      <c r="K39" s="68">
        <v>15857.8842</v>
      </c>
      <c r="L39" s="69">
        <v>6.0078633344394197</v>
      </c>
      <c r="M39" s="69">
        <v>0.31630425829443198</v>
      </c>
      <c r="N39" s="68">
        <v>923546.67649999994</v>
      </c>
      <c r="O39" s="68">
        <v>69713951.674500003</v>
      </c>
      <c r="P39" s="68">
        <v>434</v>
      </c>
      <c r="Q39" s="68">
        <v>443</v>
      </c>
      <c r="R39" s="69">
        <v>-2.0316027088036201</v>
      </c>
      <c r="S39" s="68">
        <v>746.26807027649795</v>
      </c>
      <c r="T39" s="68">
        <v>637.57521512415303</v>
      </c>
      <c r="U39" s="70">
        <v>14.564854035906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392351.13280000002</v>
      </c>
      <c r="E40" s="68">
        <v>330150</v>
      </c>
      <c r="F40" s="69">
        <v>118.84026436468299</v>
      </c>
      <c r="G40" s="68">
        <v>357272.39630000002</v>
      </c>
      <c r="H40" s="69">
        <v>9.8184849608545104</v>
      </c>
      <c r="I40" s="68">
        <v>29903.555199999999</v>
      </c>
      <c r="J40" s="69">
        <v>7.6216309066305801</v>
      </c>
      <c r="K40" s="68">
        <v>27072.517800000001</v>
      </c>
      <c r="L40" s="69">
        <v>7.57755653119849</v>
      </c>
      <c r="M40" s="69">
        <v>0.104572371912892</v>
      </c>
      <c r="N40" s="68">
        <v>1177747.9297</v>
      </c>
      <c r="O40" s="68">
        <v>135751690.6196</v>
      </c>
      <c r="P40" s="68">
        <v>2115</v>
      </c>
      <c r="Q40" s="68">
        <v>2024</v>
      </c>
      <c r="R40" s="69">
        <v>4.4960474308300302</v>
      </c>
      <c r="S40" s="68">
        <v>185.50880983451501</v>
      </c>
      <c r="T40" s="68">
        <v>192.73214026679801</v>
      </c>
      <c r="U40" s="70">
        <v>-3.8937937442036699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226708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86774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28831.936300000001</v>
      </c>
      <c r="E44" s="73">
        <v>0</v>
      </c>
      <c r="F44" s="74"/>
      <c r="G44" s="73">
        <v>24976.412899999999</v>
      </c>
      <c r="H44" s="75">
        <v>15.4366578396852</v>
      </c>
      <c r="I44" s="73">
        <v>3594.7948999999999</v>
      </c>
      <c r="J44" s="75">
        <v>12.4681008677173</v>
      </c>
      <c r="K44" s="73">
        <v>4790.4215999999997</v>
      </c>
      <c r="L44" s="75">
        <v>19.179782217645801</v>
      </c>
      <c r="M44" s="75">
        <v>-0.249586946585244</v>
      </c>
      <c r="N44" s="73">
        <v>86949.822400000005</v>
      </c>
      <c r="O44" s="73">
        <v>8723542.6218999997</v>
      </c>
      <c r="P44" s="73">
        <v>44</v>
      </c>
      <c r="Q44" s="73">
        <v>34</v>
      </c>
      <c r="R44" s="75">
        <v>29.411764705882401</v>
      </c>
      <c r="S44" s="73">
        <v>655.27127954545495</v>
      </c>
      <c r="T44" s="73">
        <v>1144.3319470588201</v>
      </c>
      <c r="U44" s="76">
        <v>-74.634839459562201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69646</v>
      </c>
      <c r="D2" s="32">
        <v>705522.88345641003</v>
      </c>
      <c r="E2" s="32">
        <v>12520799.6901368</v>
      </c>
      <c r="F2" s="32">
        <v>-11815276.806680299</v>
      </c>
      <c r="G2" s="32">
        <v>12520799.6901368</v>
      </c>
      <c r="H2" s="32">
        <v>-16.746837110082701</v>
      </c>
    </row>
    <row r="3" spans="1:8" ht="14.25" x14ac:dyDescent="0.2">
      <c r="A3" s="32">
        <v>2</v>
      </c>
      <c r="B3" s="33">
        <v>13</v>
      </c>
      <c r="C3" s="32">
        <v>19132</v>
      </c>
      <c r="D3" s="32">
        <v>135129.302865615</v>
      </c>
      <c r="E3" s="32">
        <v>99699.8991215188</v>
      </c>
      <c r="F3" s="32">
        <v>35429.403744096497</v>
      </c>
      <c r="G3" s="32">
        <v>99699.8991215188</v>
      </c>
      <c r="H3" s="32">
        <v>0.26218890346330498</v>
      </c>
    </row>
    <row r="4" spans="1:8" ht="14.25" x14ac:dyDescent="0.2">
      <c r="A4" s="32">
        <v>3</v>
      </c>
      <c r="B4" s="33">
        <v>14</v>
      </c>
      <c r="C4" s="32">
        <v>120942</v>
      </c>
      <c r="D4" s="32">
        <v>117183.18120000001</v>
      </c>
      <c r="E4" s="32">
        <v>89286.177485470107</v>
      </c>
      <c r="F4" s="32">
        <v>27897.003714529899</v>
      </c>
      <c r="G4" s="32">
        <v>89286.177485470107</v>
      </c>
      <c r="H4" s="32">
        <v>0.238063205221552</v>
      </c>
    </row>
    <row r="5" spans="1:8" ht="14.25" x14ac:dyDescent="0.2">
      <c r="A5" s="32">
        <v>4</v>
      </c>
      <c r="B5" s="33">
        <v>15</v>
      </c>
      <c r="C5" s="32">
        <v>3466</v>
      </c>
      <c r="D5" s="32">
        <v>59736.457023931602</v>
      </c>
      <c r="E5" s="32">
        <v>46266.264326495701</v>
      </c>
      <c r="F5" s="32">
        <v>13470.192697435899</v>
      </c>
      <c r="G5" s="32">
        <v>46266.264326495701</v>
      </c>
      <c r="H5" s="32">
        <v>0.22549366615498301</v>
      </c>
    </row>
    <row r="6" spans="1:8" ht="14.25" x14ac:dyDescent="0.2">
      <c r="A6" s="32">
        <v>5</v>
      </c>
      <c r="B6" s="33">
        <v>16</v>
      </c>
      <c r="C6" s="32">
        <v>2389</v>
      </c>
      <c r="D6" s="32">
        <v>144156.521009402</v>
      </c>
      <c r="E6" s="32">
        <v>111883.099998291</v>
      </c>
      <c r="F6" s="32">
        <v>32273.421011111099</v>
      </c>
      <c r="G6" s="32">
        <v>111883.099998291</v>
      </c>
      <c r="H6" s="32">
        <v>0.22387763512277201</v>
      </c>
    </row>
    <row r="7" spans="1:8" ht="14.25" x14ac:dyDescent="0.2">
      <c r="A7" s="32">
        <v>6</v>
      </c>
      <c r="B7" s="33">
        <v>17</v>
      </c>
      <c r="C7" s="32">
        <v>21661</v>
      </c>
      <c r="D7" s="32">
        <v>272169.12956581201</v>
      </c>
      <c r="E7" s="32">
        <v>204669.637407692</v>
      </c>
      <c r="F7" s="32">
        <v>67499.492158119698</v>
      </c>
      <c r="G7" s="32">
        <v>204669.637407692</v>
      </c>
      <c r="H7" s="32">
        <v>0.24800568773468501</v>
      </c>
    </row>
    <row r="8" spans="1:8" ht="14.25" x14ac:dyDescent="0.2">
      <c r="A8" s="32">
        <v>7</v>
      </c>
      <c r="B8" s="33">
        <v>18</v>
      </c>
      <c r="C8" s="32">
        <v>47421</v>
      </c>
      <c r="D8" s="32">
        <v>115364.85303076899</v>
      </c>
      <c r="E8" s="32">
        <v>90334.328699145306</v>
      </c>
      <c r="F8" s="32">
        <v>25030.524331623899</v>
      </c>
      <c r="G8" s="32">
        <v>90334.328699145306</v>
      </c>
      <c r="H8" s="32">
        <v>0.21696837185713699</v>
      </c>
    </row>
    <row r="9" spans="1:8" ht="14.25" x14ac:dyDescent="0.2">
      <c r="A9" s="32">
        <v>8</v>
      </c>
      <c r="B9" s="33">
        <v>19</v>
      </c>
      <c r="C9" s="32">
        <v>41451</v>
      </c>
      <c r="D9" s="32">
        <v>176505.340251282</v>
      </c>
      <c r="E9" s="32">
        <v>262495.46596239298</v>
      </c>
      <c r="F9" s="32">
        <v>-85990.125711111104</v>
      </c>
      <c r="G9" s="32">
        <v>262495.46596239298</v>
      </c>
      <c r="H9" s="32">
        <v>-0.48718143931900998</v>
      </c>
    </row>
    <row r="10" spans="1:8" ht="14.25" x14ac:dyDescent="0.2">
      <c r="A10" s="32">
        <v>9</v>
      </c>
      <c r="B10" s="33">
        <v>21</v>
      </c>
      <c r="C10" s="32">
        <v>224453.2</v>
      </c>
      <c r="D10" s="32">
        <v>1026616.1816</v>
      </c>
      <c r="E10" s="32">
        <v>1019958.5474</v>
      </c>
      <c r="F10" s="32">
        <v>6657.6342000000004</v>
      </c>
      <c r="G10" s="32">
        <v>1019958.5474</v>
      </c>
      <c r="H10" s="32">
        <v>6.4850275295914002E-3</v>
      </c>
    </row>
    <row r="11" spans="1:8" ht="14.25" x14ac:dyDescent="0.2">
      <c r="A11" s="32">
        <v>10</v>
      </c>
      <c r="B11" s="33">
        <v>22</v>
      </c>
      <c r="C11" s="32">
        <v>69884.356</v>
      </c>
      <c r="D11" s="32">
        <v>1846736.67365556</v>
      </c>
      <c r="E11" s="32">
        <v>1770753.32342393</v>
      </c>
      <c r="F11" s="32">
        <v>75983.350231623903</v>
      </c>
      <c r="G11" s="32">
        <v>1770753.32342393</v>
      </c>
      <c r="H11" s="32">
        <v>4.1144658746185697E-2</v>
      </c>
    </row>
    <row r="12" spans="1:8" ht="14.25" x14ac:dyDescent="0.2">
      <c r="A12" s="32">
        <v>11</v>
      </c>
      <c r="B12" s="33">
        <v>23</v>
      </c>
      <c r="C12" s="32">
        <v>173270.76800000001</v>
      </c>
      <c r="D12" s="32">
        <v>1430727.8153282099</v>
      </c>
      <c r="E12" s="32">
        <v>1219249.54011282</v>
      </c>
      <c r="F12" s="32">
        <v>211478.27521538499</v>
      </c>
      <c r="G12" s="32">
        <v>1219249.54011282</v>
      </c>
      <c r="H12" s="32">
        <v>0.14781167525346001</v>
      </c>
    </row>
    <row r="13" spans="1:8" ht="14.25" x14ac:dyDescent="0.2">
      <c r="A13" s="32">
        <v>12</v>
      </c>
      <c r="B13" s="33">
        <v>24</v>
      </c>
      <c r="C13" s="32">
        <v>21288.142</v>
      </c>
      <c r="D13" s="32">
        <v>808767.20260598301</v>
      </c>
      <c r="E13" s="32">
        <v>776964.76555555605</v>
      </c>
      <c r="F13" s="32">
        <v>31802.437050427401</v>
      </c>
      <c r="G13" s="32">
        <v>776964.76555555605</v>
      </c>
      <c r="H13" s="32">
        <v>3.9322115125285197E-2</v>
      </c>
    </row>
    <row r="14" spans="1:8" ht="14.25" x14ac:dyDescent="0.2">
      <c r="A14" s="32">
        <v>13</v>
      </c>
      <c r="B14" s="33">
        <v>25</v>
      </c>
      <c r="C14" s="32">
        <v>91318</v>
      </c>
      <c r="D14" s="32">
        <v>1354850.8670999999</v>
      </c>
      <c r="E14" s="32">
        <v>1291837.2508</v>
      </c>
      <c r="F14" s="32">
        <v>63013.616300000002</v>
      </c>
      <c r="G14" s="32">
        <v>1291837.2508</v>
      </c>
      <c r="H14" s="32">
        <v>4.6509632779641603E-2</v>
      </c>
    </row>
    <row r="15" spans="1:8" ht="14.25" x14ac:dyDescent="0.2">
      <c r="A15" s="32">
        <v>14</v>
      </c>
      <c r="B15" s="33">
        <v>26</v>
      </c>
      <c r="C15" s="32">
        <v>50323</v>
      </c>
      <c r="D15" s="32">
        <v>318087.49949491699</v>
      </c>
      <c r="E15" s="32">
        <v>278843.12019618799</v>
      </c>
      <c r="F15" s="32">
        <v>39244.379298729298</v>
      </c>
      <c r="G15" s="32">
        <v>278843.12019618799</v>
      </c>
      <c r="H15" s="32">
        <v>0.123376050178157</v>
      </c>
    </row>
    <row r="16" spans="1:8" ht="14.25" x14ac:dyDescent="0.2">
      <c r="A16" s="32">
        <v>15</v>
      </c>
      <c r="B16" s="33">
        <v>27</v>
      </c>
      <c r="C16" s="32">
        <v>162534.89199999999</v>
      </c>
      <c r="D16" s="32">
        <v>1157394.0666</v>
      </c>
      <c r="E16" s="32">
        <v>1043290.7752</v>
      </c>
      <c r="F16" s="32">
        <v>114103.2914</v>
      </c>
      <c r="G16" s="32">
        <v>1043290.7752</v>
      </c>
      <c r="H16" s="32">
        <v>9.8586380121330405E-2</v>
      </c>
    </row>
    <row r="17" spans="1:8" ht="14.25" x14ac:dyDescent="0.2">
      <c r="A17" s="32">
        <v>16</v>
      </c>
      <c r="B17" s="33">
        <v>29</v>
      </c>
      <c r="C17" s="32">
        <v>222431</v>
      </c>
      <c r="D17" s="32">
        <v>2860141.9267504299</v>
      </c>
      <c r="E17" s="32">
        <v>2635481.2638247898</v>
      </c>
      <c r="F17" s="32">
        <v>224660.66292564099</v>
      </c>
      <c r="G17" s="32">
        <v>2635481.2638247898</v>
      </c>
      <c r="H17" s="32">
        <v>7.8548781381940394E-2</v>
      </c>
    </row>
    <row r="18" spans="1:8" ht="14.25" x14ac:dyDescent="0.2">
      <c r="A18" s="32">
        <v>17</v>
      </c>
      <c r="B18" s="33">
        <v>31</v>
      </c>
      <c r="C18" s="32">
        <v>33878.180999999997</v>
      </c>
      <c r="D18" s="32">
        <v>261713.185965918</v>
      </c>
      <c r="E18" s="32">
        <v>213935.83029510701</v>
      </c>
      <c r="F18" s="32">
        <v>47777.355670810801</v>
      </c>
      <c r="G18" s="32">
        <v>213935.83029510701</v>
      </c>
      <c r="H18" s="32">
        <v>0.18255616542390299</v>
      </c>
    </row>
    <row r="19" spans="1:8" ht="14.25" x14ac:dyDescent="0.2">
      <c r="A19" s="32">
        <v>18</v>
      </c>
      <c r="B19" s="33">
        <v>32</v>
      </c>
      <c r="C19" s="32">
        <v>16004.847</v>
      </c>
      <c r="D19" s="32">
        <v>264636.40916296799</v>
      </c>
      <c r="E19" s="32">
        <v>239230.76367343601</v>
      </c>
      <c r="F19" s="32">
        <v>25405.645489532399</v>
      </c>
      <c r="G19" s="32">
        <v>239230.76367343601</v>
      </c>
      <c r="H19" s="32">
        <v>9.6002079116358899E-2</v>
      </c>
    </row>
    <row r="20" spans="1:8" ht="14.25" x14ac:dyDescent="0.2">
      <c r="A20" s="32">
        <v>19</v>
      </c>
      <c r="B20" s="33">
        <v>33</v>
      </c>
      <c r="C20" s="32">
        <v>59199.002</v>
      </c>
      <c r="D20" s="32">
        <v>637633.33585349796</v>
      </c>
      <c r="E20" s="32">
        <v>531403.010806398</v>
      </c>
      <c r="F20" s="32">
        <v>106230.32504710001</v>
      </c>
      <c r="G20" s="32">
        <v>531403.010806398</v>
      </c>
      <c r="H20" s="32">
        <v>0.16660095869188901</v>
      </c>
    </row>
    <row r="21" spans="1:8" ht="14.25" x14ac:dyDescent="0.2">
      <c r="A21" s="32">
        <v>20</v>
      </c>
      <c r="B21" s="33">
        <v>34</v>
      </c>
      <c r="C21" s="32">
        <v>69224.051999999996</v>
      </c>
      <c r="D21" s="32">
        <v>383337.68927125802</v>
      </c>
      <c r="E21" s="32">
        <v>274071.13193755102</v>
      </c>
      <c r="F21" s="32">
        <v>109266.55733370699</v>
      </c>
      <c r="G21" s="32">
        <v>274071.13193755102</v>
      </c>
      <c r="H21" s="32">
        <v>0.28503995404528898</v>
      </c>
    </row>
    <row r="22" spans="1:8" ht="14.25" x14ac:dyDescent="0.2">
      <c r="A22" s="32">
        <v>21</v>
      </c>
      <c r="B22" s="33">
        <v>35</v>
      </c>
      <c r="C22" s="32">
        <v>40742.527999999998</v>
      </c>
      <c r="D22" s="32">
        <v>1004796.5718292</v>
      </c>
      <c r="E22" s="32">
        <v>962616.383885841</v>
      </c>
      <c r="F22" s="32">
        <v>42180.187943362798</v>
      </c>
      <c r="G22" s="32">
        <v>962616.383885841</v>
      </c>
      <c r="H22" s="32">
        <v>4.1978833453397403E-2</v>
      </c>
    </row>
    <row r="23" spans="1:8" ht="14.25" x14ac:dyDescent="0.2">
      <c r="A23" s="32">
        <v>22</v>
      </c>
      <c r="B23" s="33">
        <v>36</v>
      </c>
      <c r="C23" s="32">
        <v>163198.79300000001</v>
      </c>
      <c r="D23" s="32">
        <v>687047.21259114996</v>
      </c>
      <c r="E23" s="32">
        <v>595675.46554266801</v>
      </c>
      <c r="F23" s="32">
        <v>91371.747048482895</v>
      </c>
      <c r="G23" s="32">
        <v>595675.46554266801</v>
      </c>
      <c r="H23" s="32">
        <v>0.132991947822451</v>
      </c>
    </row>
    <row r="24" spans="1:8" ht="14.25" x14ac:dyDescent="0.2">
      <c r="A24" s="32">
        <v>23</v>
      </c>
      <c r="B24" s="33">
        <v>37</v>
      </c>
      <c r="C24" s="32">
        <v>124770.751</v>
      </c>
      <c r="D24" s="32">
        <v>1005462.48811947</v>
      </c>
      <c r="E24" s="32">
        <v>870090.65140132396</v>
      </c>
      <c r="F24" s="32">
        <v>135371.836718145</v>
      </c>
      <c r="G24" s="32">
        <v>870090.65140132396</v>
      </c>
      <c r="H24" s="32">
        <v>0.13463638705341699</v>
      </c>
    </row>
    <row r="25" spans="1:8" ht="14.25" x14ac:dyDescent="0.2">
      <c r="A25" s="32">
        <v>24</v>
      </c>
      <c r="B25" s="33">
        <v>38</v>
      </c>
      <c r="C25" s="32">
        <v>242324.34400000001</v>
      </c>
      <c r="D25" s="32">
        <v>1157199.1129000001</v>
      </c>
      <c r="E25" s="32">
        <v>1153097.2457000001</v>
      </c>
      <c r="F25" s="32">
        <v>4101.8671999999997</v>
      </c>
      <c r="G25" s="32">
        <v>1153097.2457000001</v>
      </c>
      <c r="H25" s="32">
        <v>3.5446511791047898E-3</v>
      </c>
    </row>
    <row r="26" spans="1:8" ht="14.25" x14ac:dyDescent="0.2">
      <c r="A26" s="32">
        <v>25</v>
      </c>
      <c r="B26" s="33">
        <v>39</v>
      </c>
      <c r="C26" s="32">
        <v>82489.843999999997</v>
      </c>
      <c r="D26" s="32">
        <v>112920.77242956701</v>
      </c>
      <c r="E26" s="32">
        <v>80780.306398518806</v>
      </c>
      <c r="F26" s="32">
        <v>32140.466031047799</v>
      </c>
      <c r="G26" s="32">
        <v>80780.306398518806</v>
      </c>
      <c r="H26" s="32">
        <v>0.28462846418355098</v>
      </c>
    </row>
    <row r="27" spans="1:8" ht="14.25" x14ac:dyDescent="0.2">
      <c r="A27" s="32">
        <v>26</v>
      </c>
      <c r="B27" s="33">
        <v>40</v>
      </c>
      <c r="C27" s="32">
        <v>2</v>
      </c>
      <c r="D27" s="32">
        <v>14.807499999999999</v>
      </c>
      <c r="E27" s="32">
        <v>13.98</v>
      </c>
      <c r="F27" s="32">
        <v>0.82750000000000001</v>
      </c>
      <c r="G27" s="32">
        <v>13.98</v>
      </c>
      <c r="H27" s="32">
        <v>5.58838426473071E-2</v>
      </c>
    </row>
    <row r="28" spans="1:8" ht="14.25" x14ac:dyDescent="0.2">
      <c r="A28" s="32">
        <v>27</v>
      </c>
      <c r="B28" s="33">
        <v>42</v>
      </c>
      <c r="C28" s="32">
        <v>9993.7109999999993</v>
      </c>
      <c r="D28" s="32">
        <v>169627.2133</v>
      </c>
      <c r="E28" s="32">
        <v>148552.53390000001</v>
      </c>
      <c r="F28" s="32">
        <v>21074.679400000001</v>
      </c>
      <c r="G28" s="32">
        <v>148552.53390000001</v>
      </c>
      <c r="H28" s="32">
        <v>0.124241146158121</v>
      </c>
    </row>
    <row r="29" spans="1:8" ht="14.25" x14ac:dyDescent="0.2">
      <c r="A29" s="32">
        <v>28</v>
      </c>
      <c r="B29" s="33">
        <v>75</v>
      </c>
      <c r="C29" s="32">
        <v>438</v>
      </c>
      <c r="D29" s="32">
        <v>323880.34188034199</v>
      </c>
      <c r="E29" s="32">
        <v>303006.54273504298</v>
      </c>
      <c r="F29" s="32">
        <v>20873.799145299101</v>
      </c>
      <c r="G29" s="32">
        <v>303006.54273504298</v>
      </c>
      <c r="H29" s="32">
        <v>6.4449108038211897E-2</v>
      </c>
    </row>
    <row r="30" spans="1:8" ht="14.25" x14ac:dyDescent="0.2">
      <c r="A30" s="32">
        <v>29</v>
      </c>
      <c r="B30" s="33">
        <v>76</v>
      </c>
      <c r="C30" s="32">
        <v>2521</v>
      </c>
      <c r="D30" s="32">
        <v>392351.12414444401</v>
      </c>
      <c r="E30" s="32">
        <v>362447.57361709402</v>
      </c>
      <c r="F30" s="32">
        <v>29903.550527350399</v>
      </c>
      <c r="G30" s="32">
        <v>362447.57361709402</v>
      </c>
      <c r="H30" s="32">
        <v>7.6216298838336999E-2</v>
      </c>
    </row>
    <row r="31" spans="1:8" ht="14.25" x14ac:dyDescent="0.2">
      <c r="A31" s="32">
        <v>30</v>
      </c>
      <c r="B31" s="33">
        <v>99</v>
      </c>
      <c r="C31" s="32">
        <v>42</v>
      </c>
      <c r="D31" s="32">
        <v>28831.936162166301</v>
      </c>
      <c r="E31" s="32">
        <v>25237.142182890901</v>
      </c>
      <c r="F31" s="32">
        <v>3594.7939792754</v>
      </c>
      <c r="G31" s="32">
        <v>25237.142182890901</v>
      </c>
      <c r="H31" s="32">
        <v>0.124680977339029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2014-09-04T16:52:44Z</dcterms:modified>
</cp:coreProperties>
</file>