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<sst xmlns="http://schemas.openxmlformats.org/spreadsheetml/2006/main" count="116" uniqueCount="73">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</sst>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3" sqref="N1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15431625.7554</v>
      </c>
      <c r="F3" s="25">
        <f>RA!I7</f>
        <v>1205602.7113000001</v>
      </c>
      <c r="G3" s="16">
        <f>E3-F3</f>
        <v>14226023.0441</v>
      </c>
      <c r="H3" s="27">
        <f>RA!J7</f>
        <v>7.8125450319330296</v>
      </c>
      <c r="I3" s="20">
        <f>SUM(I4:I40)</f>
        <v>15431630.178070579</v>
      </c>
      <c r="J3" s="21">
        <f>SUM(J4:J40)</f>
        <v>14226022.985216953</v>
      </c>
      <c r="K3" s="22">
        <f>E3-I3</f>
        <v>-4.422670578584075</v>
      </c>
      <c r="L3" s="22">
        <f>G3-J3</f>
        <v>5.8883046731352806E-2</v>
      </c>
    </row>
    <row r="4" spans="1:13" x14ac:dyDescent="0.15">
      <c r="A4" s="40">
        <f>RA!A8</f>
        <v>41891</v>
      </c>
      <c r="B4" s="12">
        <v>12</v>
      </c>
      <c r="C4" s="37" t="s">
        <v>6</v>
      </c>
      <c r="D4" s="37"/>
      <c r="E4" s="15">
        <f>VLOOKUP(C4,RA!B8:D39,3,0)</f>
        <v>772246.49899999995</v>
      </c>
      <c r="F4" s="25">
        <f>VLOOKUP(C4,RA!B8:I43,8,0)</f>
        <v>190551.63630000001</v>
      </c>
      <c r="G4" s="16">
        <f t="shared" ref="G4:G40" si="0">E4-F4</f>
        <v>581694.86269999994</v>
      </c>
      <c r="H4" s="27">
        <f>RA!J8</f>
        <v>24.674975742428099</v>
      </c>
      <c r="I4" s="20">
        <f>VLOOKUP(B4,RMS!B:D,3,FALSE)</f>
        <v>772247.41267264995</v>
      </c>
      <c r="J4" s="21">
        <f>VLOOKUP(B4,RMS!B:E,4,FALSE)</f>
        <v>581694.86692820501</v>
      </c>
      <c r="K4" s="22">
        <f t="shared" ref="K4:K40" si="1">E4-I4</f>
        <v>-0.91367265000008047</v>
      </c>
      <c r="L4" s="22">
        <f t="shared" ref="L4:L40" si="2">G4-J4</f>
        <v>-4.2282050708308816E-3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VLOOKUP(C5,RA!B8:D40,3,0)</f>
        <v>109218.7254</v>
      </c>
      <c r="F5" s="25">
        <f>VLOOKUP(C5,RA!B9:I44,8,0)</f>
        <v>25114.981299999999</v>
      </c>
      <c r="G5" s="16">
        <f t="shared" si="0"/>
        <v>84103.744099999996</v>
      </c>
      <c r="H5" s="27">
        <f>RA!J9</f>
        <v>22.995123966169299</v>
      </c>
      <c r="I5" s="20">
        <f>VLOOKUP(B5,RMS!B:D,3,FALSE)</f>
        <v>109218.76697342101</v>
      </c>
      <c r="J5" s="21">
        <f>VLOOKUP(B5,RMS!B:E,4,FALSE)</f>
        <v>84103.738842099701</v>
      </c>
      <c r="K5" s="22">
        <f t="shared" si="1"/>
        <v>-4.1573421010980383E-2</v>
      </c>
      <c r="L5" s="22">
        <f t="shared" si="2"/>
        <v>5.2579002949642017E-3</v>
      </c>
      <c r="M5" s="36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VLOOKUP(C6,RA!B10:D41,3,0)</f>
        <v>127353.3695</v>
      </c>
      <c r="F6" s="25">
        <f>VLOOKUP(C6,RA!B10:I45,8,0)</f>
        <v>31019.8393</v>
      </c>
      <c r="G6" s="16">
        <f t="shared" si="0"/>
        <v>96333.530200000008</v>
      </c>
      <c r="H6" s="27">
        <f>RA!J10</f>
        <v>24.357297668515901</v>
      </c>
      <c r="I6" s="20">
        <f>VLOOKUP(B6,RMS!B:D,3,FALSE)</f>
        <v>127355.476864103</v>
      </c>
      <c r="J6" s="21">
        <f>VLOOKUP(B6,RMS!B:E,4,FALSE)</f>
        <v>96333.530164957294</v>
      </c>
      <c r="K6" s="22">
        <f t="shared" si="1"/>
        <v>-2.1073641029943246</v>
      </c>
      <c r="L6" s="22">
        <f t="shared" si="2"/>
        <v>3.5042714443989098E-5</v>
      </c>
      <c r="M6" s="36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VLOOKUP(C7,RA!B10:D42,3,0)</f>
        <v>54082.116699999999</v>
      </c>
      <c r="F7" s="25">
        <f>VLOOKUP(C7,RA!B11:I46,8,0)</f>
        <v>12005.781199999999</v>
      </c>
      <c r="G7" s="16">
        <f t="shared" si="0"/>
        <v>42076.335500000001</v>
      </c>
      <c r="H7" s="27">
        <f>RA!J11</f>
        <v>22.199170322044701</v>
      </c>
      <c r="I7" s="20">
        <f>VLOOKUP(B7,RMS!B:D,3,FALSE)</f>
        <v>54082.1452598291</v>
      </c>
      <c r="J7" s="21">
        <f>VLOOKUP(B7,RMS!B:E,4,FALSE)</f>
        <v>42076.335623931598</v>
      </c>
      <c r="K7" s="22">
        <f t="shared" si="1"/>
        <v>-2.8559829101141077E-2</v>
      </c>
      <c r="L7" s="22">
        <f t="shared" si="2"/>
        <v>-1.239315970451571E-4</v>
      </c>
      <c r="M7" s="36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VLOOKUP(C8,RA!B12:D43,3,0)</f>
        <v>114402.1471</v>
      </c>
      <c r="F8" s="25">
        <f>VLOOKUP(C8,RA!B12:I47,8,0)</f>
        <v>27655.847099999999</v>
      </c>
      <c r="G8" s="16">
        <f t="shared" si="0"/>
        <v>86746.3</v>
      </c>
      <c r="H8" s="27">
        <f>RA!J12</f>
        <v>24.174237810262198</v>
      </c>
      <c r="I8" s="20">
        <f>VLOOKUP(B8,RMS!B:D,3,FALSE)</f>
        <v>114402.128997436</v>
      </c>
      <c r="J8" s="21">
        <f>VLOOKUP(B8,RMS!B:E,4,FALSE)</f>
        <v>86746.298402564105</v>
      </c>
      <c r="K8" s="22">
        <f t="shared" si="1"/>
        <v>1.8102564004948363E-2</v>
      </c>
      <c r="L8" s="22">
        <f t="shared" si="2"/>
        <v>1.5974358975654468E-3</v>
      </c>
      <c r="M8" s="36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VLOOKUP(C9,RA!B12:D44,3,0)</f>
        <v>288825.22570000001</v>
      </c>
      <c r="F9" s="25">
        <f>VLOOKUP(C9,RA!B13:I48,8,0)</f>
        <v>83447.453899999993</v>
      </c>
      <c r="G9" s="16">
        <f t="shared" si="0"/>
        <v>205377.77180000002</v>
      </c>
      <c r="H9" s="27">
        <f>RA!J13</f>
        <v>28.8920241290406</v>
      </c>
      <c r="I9" s="20">
        <f>VLOOKUP(B9,RMS!B:D,3,FALSE)</f>
        <v>288825.53726581199</v>
      </c>
      <c r="J9" s="21">
        <f>VLOOKUP(B9,RMS!B:E,4,FALSE)</f>
        <v>205377.77196239299</v>
      </c>
      <c r="K9" s="22">
        <f t="shared" si="1"/>
        <v>-0.31156581197865307</v>
      </c>
      <c r="L9" s="22">
        <f t="shared" si="2"/>
        <v>-1.6239297110587358E-4</v>
      </c>
      <c r="M9" s="36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VLOOKUP(C10,RA!B14:D45,3,0)</f>
        <v>108568.3593</v>
      </c>
      <c r="F10" s="25">
        <f>VLOOKUP(C10,RA!B14:I49,8,0)</f>
        <v>22303.174900000002</v>
      </c>
      <c r="G10" s="16">
        <f t="shared" si="0"/>
        <v>86265.184399999998</v>
      </c>
      <c r="H10" s="27">
        <f>RA!J14</f>
        <v>20.5429786761086</v>
      </c>
      <c r="I10" s="20">
        <f>VLOOKUP(B10,RMS!B:D,3,FALSE)</f>
        <v>108568.357751282</v>
      </c>
      <c r="J10" s="21">
        <f>VLOOKUP(B10,RMS!B:E,4,FALSE)</f>
        <v>86265.180328205097</v>
      </c>
      <c r="K10" s="22">
        <f t="shared" si="1"/>
        <v>1.5487179916817695E-3</v>
      </c>
      <c r="L10" s="22">
        <f t="shared" si="2"/>
        <v>4.0717949013924226E-3</v>
      </c>
      <c r="M10" s="36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VLOOKUP(C11,RA!B14:D46,3,0)</f>
        <v>129185.1862</v>
      </c>
      <c r="F11" s="25">
        <f>VLOOKUP(C11,RA!B15:I50,8,0)</f>
        <v>6948.2425999999996</v>
      </c>
      <c r="G11" s="16">
        <f t="shared" si="0"/>
        <v>122236.9436</v>
      </c>
      <c r="H11" s="27">
        <f>RA!J15</f>
        <v>5.3785134382536501</v>
      </c>
      <c r="I11" s="20">
        <f>VLOOKUP(B11,RMS!B:D,3,FALSE)</f>
        <v>129185.26552478599</v>
      </c>
      <c r="J11" s="21">
        <f>VLOOKUP(B11,RMS!B:E,4,FALSE)</f>
        <v>122236.944801709</v>
      </c>
      <c r="K11" s="22">
        <f t="shared" si="1"/>
        <v>-7.9324785998323932E-2</v>
      </c>
      <c r="L11" s="22">
        <f t="shared" si="2"/>
        <v>-1.2017090048175305E-3</v>
      </c>
      <c r="M11" s="36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VLOOKUP(C12,RA!B16:D47,3,0)</f>
        <v>953040.30359999998</v>
      </c>
      <c r="F12" s="25">
        <f>VLOOKUP(C12,RA!B16:I51,8,0)</f>
        <v>17766.254000000001</v>
      </c>
      <c r="G12" s="16">
        <f t="shared" si="0"/>
        <v>935274.04960000003</v>
      </c>
      <c r="H12" s="27">
        <f>RA!J16</f>
        <v>1.8641660728187499</v>
      </c>
      <c r="I12" s="20">
        <f>VLOOKUP(B12,RMS!B:D,3,FALSE)</f>
        <v>953039.81909999996</v>
      </c>
      <c r="J12" s="21">
        <f>VLOOKUP(B12,RMS!B:E,4,FALSE)</f>
        <v>935274.04960000003</v>
      </c>
      <c r="K12" s="22">
        <f t="shared" si="1"/>
        <v>0.4845000000204891</v>
      </c>
      <c r="L12" s="22">
        <f t="shared" si="2"/>
        <v>0</v>
      </c>
      <c r="M12" s="36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VLOOKUP(C13,RA!B16:D48,3,0)</f>
        <v>1039140.028</v>
      </c>
      <c r="F13" s="25">
        <f>VLOOKUP(C13,RA!B17:I52,8,0)</f>
        <v>-438034.80790000001</v>
      </c>
      <c r="G13" s="16">
        <f t="shared" si="0"/>
        <v>1477174.8359000001</v>
      </c>
      <c r="H13" s="27">
        <f>RA!J17</f>
        <v>-42.153588168773702</v>
      </c>
      <c r="I13" s="20">
        <f>VLOOKUP(B13,RMS!B:D,3,FALSE)</f>
        <v>1039140.10627009</v>
      </c>
      <c r="J13" s="21">
        <f>VLOOKUP(B13,RMS!B:E,4,FALSE)</f>
        <v>1477174.82909744</v>
      </c>
      <c r="K13" s="22">
        <f t="shared" si="1"/>
        <v>-7.8270089928992093E-2</v>
      </c>
      <c r="L13" s="22">
        <f t="shared" si="2"/>
        <v>6.8025600630789995E-3</v>
      </c>
      <c r="M13" s="36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VLOOKUP(C14,RA!B18:D49,3,0)</f>
        <v>1397734.6253</v>
      </c>
      <c r="F14" s="25">
        <f>VLOOKUP(C14,RA!B18:I53,8,0)</f>
        <v>213289.6599</v>
      </c>
      <c r="G14" s="16">
        <f t="shared" si="0"/>
        <v>1184444.9653999999</v>
      </c>
      <c r="H14" s="27">
        <f>RA!J18</f>
        <v>15.259667753757</v>
      </c>
      <c r="I14" s="20">
        <f>VLOOKUP(B14,RMS!B:D,3,FALSE)</f>
        <v>1397734.7609649601</v>
      </c>
      <c r="J14" s="21">
        <f>VLOOKUP(B14,RMS!B:E,4,FALSE)</f>
        <v>1184444.94402393</v>
      </c>
      <c r="K14" s="22">
        <f t="shared" si="1"/>
        <v>-0.13566496013663709</v>
      </c>
      <c r="L14" s="22">
        <f t="shared" si="2"/>
        <v>2.137606986798346E-2</v>
      </c>
      <c r="M14" s="36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VLOOKUP(C15,RA!B18:D50,3,0)</f>
        <v>447670.07059999998</v>
      </c>
      <c r="F15" s="25">
        <f>VLOOKUP(C15,RA!B19:I54,8,0)</f>
        <v>51035.810400000002</v>
      </c>
      <c r="G15" s="16">
        <f t="shared" si="0"/>
        <v>396634.26019999996</v>
      </c>
      <c r="H15" s="27">
        <f>RA!J19</f>
        <v>11.4003177231835</v>
      </c>
      <c r="I15" s="20">
        <f>VLOOKUP(B15,RMS!B:D,3,FALSE)</f>
        <v>447670.11219658097</v>
      </c>
      <c r="J15" s="21">
        <f>VLOOKUP(B15,RMS!B:E,4,FALSE)</f>
        <v>396634.26016153803</v>
      </c>
      <c r="K15" s="22">
        <f t="shared" si="1"/>
        <v>-4.1596580995246768E-2</v>
      </c>
      <c r="L15" s="22">
        <f t="shared" si="2"/>
        <v>3.8461934309452772E-5</v>
      </c>
      <c r="M15" s="36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VLOOKUP(C16,RA!B20:D51,3,0)</f>
        <v>854810.53200000001</v>
      </c>
      <c r="F16" s="25">
        <f>VLOOKUP(C16,RA!B20:I55,8,0)</f>
        <v>59306.942600000002</v>
      </c>
      <c r="G16" s="16">
        <f t="shared" si="0"/>
        <v>795503.58940000006</v>
      </c>
      <c r="H16" s="27">
        <f>RA!J20</f>
        <v>6.9380219802907197</v>
      </c>
      <c r="I16" s="20">
        <f>VLOOKUP(B16,RMS!B:D,3,FALSE)</f>
        <v>854810.37120000005</v>
      </c>
      <c r="J16" s="21">
        <f>VLOOKUP(B16,RMS!B:E,4,FALSE)</f>
        <v>795503.58940000006</v>
      </c>
      <c r="K16" s="22">
        <f t="shared" si="1"/>
        <v>0.16079999995417893</v>
      </c>
      <c r="L16" s="22">
        <f t="shared" si="2"/>
        <v>0</v>
      </c>
      <c r="M16" s="36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VLOOKUP(C17,RA!B20:D52,3,0)</f>
        <v>290112.09330000001</v>
      </c>
      <c r="F17" s="25">
        <f>VLOOKUP(C17,RA!B21:I56,8,0)</f>
        <v>32615.5969</v>
      </c>
      <c r="G17" s="16">
        <f t="shared" si="0"/>
        <v>257496.4964</v>
      </c>
      <c r="H17" s="27">
        <f>RA!J21</f>
        <v>11.242412037706</v>
      </c>
      <c r="I17" s="20">
        <f>VLOOKUP(B17,RMS!B:D,3,FALSE)</f>
        <v>290111.90437979001</v>
      </c>
      <c r="J17" s="21">
        <f>VLOOKUP(B17,RMS!B:E,4,FALSE)</f>
        <v>257496.49618484199</v>
      </c>
      <c r="K17" s="22">
        <f t="shared" si="1"/>
        <v>0.18892020999919623</v>
      </c>
      <c r="L17" s="22">
        <f t="shared" si="2"/>
        <v>2.1515801199711859E-4</v>
      </c>
      <c r="M17" s="36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VLOOKUP(C18,RA!B22:D53,3,0)</f>
        <v>1067868.1566000001</v>
      </c>
      <c r="F18" s="25">
        <f>VLOOKUP(C18,RA!B22:I57,8,0)</f>
        <v>99047.367700000003</v>
      </c>
      <c r="G18" s="16">
        <f t="shared" si="0"/>
        <v>968820.78890000004</v>
      </c>
      <c r="H18" s="27">
        <f>RA!J22</f>
        <v>9.2752431175921792</v>
      </c>
      <c r="I18" s="20">
        <f>VLOOKUP(B18,RMS!B:D,3,FALSE)</f>
        <v>1067868.6626333301</v>
      </c>
      <c r="J18" s="21">
        <f>VLOOKUP(B18,RMS!B:E,4,FALSE)</f>
        <v>968820.79020000005</v>
      </c>
      <c r="K18" s="22">
        <f t="shared" si="1"/>
        <v>-0.50603332999162376</v>
      </c>
      <c r="L18" s="22">
        <f t="shared" si="2"/>
        <v>-1.3000000035390258E-3</v>
      </c>
      <c r="M18" s="36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VLOOKUP(C19,RA!B22:D54,3,0)</f>
        <v>2915798.5329999998</v>
      </c>
      <c r="F19" s="25">
        <f>VLOOKUP(C19,RA!B23:I58,8,0)</f>
        <v>315087.08390000003</v>
      </c>
      <c r="G19" s="16">
        <f t="shared" si="0"/>
        <v>2600711.4490999999</v>
      </c>
      <c r="H19" s="27">
        <f>RA!J23</f>
        <v>10.8062021547083</v>
      </c>
      <c r="I19" s="20">
        <f>VLOOKUP(B19,RMS!B:D,3,FALSE)</f>
        <v>2915799.8019564101</v>
      </c>
      <c r="J19" s="21">
        <f>VLOOKUP(B19,RMS!B:E,4,FALSE)</f>
        <v>2600711.5005042702</v>
      </c>
      <c r="K19" s="22">
        <f t="shared" si="1"/>
        <v>-1.2689564102329314</v>
      </c>
      <c r="L19" s="22">
        <f t="shared" si="2"/>
        <v>-5.1404270343482494E-2</v>
      </c>
      <c r="M19" s="36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VLOOKUP(C20,RA!B24:D55,3,0)</f>
        <v>184749.9357</v>
      </c>
      <c r="F20" s="25">
        <f>VLOOKUP(C20,RA!B24:I59,8,0)</f>
        <v>32405.692200000001</v>
      </c>
      <c r="G20" s="16">
        <f t="shared" si="0"/>
        <v>152344.24350000001</v>
      </c>
      <c r="H20" s="27">
        <f>RA!J24</f>
        <v>17.540299582361399</v>
      </c>
      <c r="I20" s="20">
        <f>VLOOKUP(B20,RMS!B:D,3,FALSE)</f>
        <v>184749.90806737001</v>
      </c>
      <c r="J20" s="21">
        <f>VLOOKUP(B20,RMS!B:E,4,FALSE)</f>
        <v>152344.241553495</v>
      </c>
      <c r="K20" s="22">
        <f t="shared" si="1"/>
        <v>2.7632629993604496E-2</v>
      </c>
      <c r="L20" s="22">
        <f t="shared" si="2"/>
        <v>1.9465050136204809E-3</v>
      </c>
      <c r="M20" s="36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VLOOKUP(C21,RA!B24:D56,3,0)</f>
        <v>170674.36060000001</v>
      </c>
      <c r="F21" s="25">
        <f>VLOOKUP(C21,RA!B25:I60,8,0)</f>
        <v>13756.9301</v>
      </c>
      <c r="G21" s="16">
        <f t="shared" si="0"/>
        <v>156917.43050000002</v>
      </c>
      <c r="H21" s="27">
        <f>RA!J25</f>
        <v>8.0603378572141509</v>
      </c>
      <c r="I21" s="20">
        <f>VLOOKUP(B21,RMS!B:D,3,FALSE)</f>
        <v>170674.358974495</v>
      </c>
      <c r="J21" s="21">
        <f>VLOOKUP(B21,RMS!B:E,4,FALSE)</f>
        <v>156917.429884793</v>
      </c>
      <c r="K21" s="22">
        <f t="shared" si="1"/>
        <v>1.6255050140898675E-3</v>
      </c>
      <c r="L21" s="22">
        <f t="shared" si="2"/>
        <v>6.152070127427578E-4</v>
      </c>
      <c r="M21" s="36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VLOOKUP(C22,RA!B26:D57,3,0)</f>
        <v>391046.9485</v>
      </c>
      <c r="F22" s="25">
        <f>VLOOKUP(C22,RA!B26:I61,8,0)</f>
        <v>91082.624599999996</v>
      </c>
      <c r="G22" s="16">
        <f t="shared" si="0"/>
        <v>299964.32390000002</v>
      </c>
      <c r="H22" s="27">
        <f>RA!J26</f>
        <v>23.291992163442199</v>
      </c>
      <c r="I22" s="20">
        <f>VLOOKUP(B22,RMS!B:D,3,FALSE)</f>
        <v>391046.94606143999</v>
      </c>
      <c r="J22" s="21">
        <f>VLOOKUP(B22,RMS!B:E,4,FALSE)</f>
        <v>299964.30906465597</v>
      </c>
      <c r="K22" s="22">
        <f t="shared" si="1"/>
        <v>2.4385600117966533E-3</v>
      </c>
      <c r="L22" s="22">
        <f t="shared" si="2"/>
        <v>1.4835344045422971E-2</v>
      </c>
      <c r="M22" s="36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VLOOKUP(C23,RA!B26:D58,3,0)</f>
        <v>202831.73379999999</v>
      </c>
      <c r="F23" s="25">
        <f>VLOOKUP(C23,RA!B27:I62,8,0)</f>
        <v>36711.983200000002</v>
      </c>
      <c r="G23" s="16">
        <f t="shared" si="0"/>
        <v>166119.75059999997</v>
      </c>
      <c r="H23" s="27">
        <f>RA!J27</f>
        <v>18.0997236044925</v>
      </c>
      <c r="I23" s="20">
        <f>VLOOKUP(B23,RMS!B:D,3,FALSE)</f>
        <v>202831.61913569301</v>
      </c>
      <c r="J23" s="21">
        <f>VLOOKUP(B23,RMS!B:E,4,FALSE)</f>
        <v>166119.75351149801</v>
      </c>
      <c r="K23" s="22">
        <f t="shared" si="1"/>
        <v>0.11466430698055774</v>
      </c>
      <c r="L23" s="22">
        <f t="shared" si="2"/>
        <v>-2.9114980425219983E-3</v>
      </c>
      <c r="M23" s="36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VLOOKUP(C24,RA!B28:D59,3,0)</f>
        <v>637074.94180000003</v>
      </c>
      <c r="F24" s="25">
        <f>VLOOKUP(C24,RA!B28:I63,8,0)</f>
        <v>17365.665300000001</v>
      </c>
      <c r="G24" s="16">
        <f t="shared" si="0"/>
        <v>619709.27650000004</v>
      </c>
      <c r="H24" s="27">
        <f>RA!J28</f>
        <v>2.7258434072033699</v>
      </c>
      <c r="I24" s="20">
        <f>VLOOKUP(B24,RMS!B:D,3,FALSE)</f>
        <v>637074.94121327403</v>
      </c>
      <c r="J24" s="21">
        <f>VLOOKUP(B24,RMS!B:E,4,FALSE)</f>
        <v>619709.25958141603</v>
      </c>
      <c r="K24" s="22">
        <f t="shared" si="1"/>
        <v>5.8672600425779819E-4</v>
      </c>
      <c r="L24" s="22">
        <f t="shared" si="2"/>
        <v>1.6918584005907178E-2</v>
      </c>
      <c r="M24" s="36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VLOOKUP(C25,RA!B28:D60,3,0)</f>
        <v>553131.49719999998</v>
      </c>
      <c r="F25" s="25">
        <f>VLOOKUP(C25,RA!B29:I64,8,0)</f>
        <v>65244.972099999999</v>
      </c>
      <c r="G25" s="16">
        <f t="shared" si="0"/>
        <v>487886.52509999997</v>
      </c>
      <c r="H25" s="27">
        <f>RA!J29</f>
        <v>11.7955626158112</v>
      </c>
      <c r="I25" s="20">
        <f>VLOOKUP(B25,RMS!B:D,3,FALSE)</f>
        <v>553131.49463274295</v>
      </c>
      <c r="J25" s="21">
        <f>VLOOKUP(B25,RMS!B:E,4,FALSE)</f>
        <v>487886.51250039099</v>
      </c>
      <c r="K25" s="22">
        <f t="shared" si="1"/>
        <v>2.5672570336610079E-3</v>
      </c>
      <c r="L25" s="22">
        <f t="shared" si="2"/>
        <v>1.2599608977325261E-2</v>
      </c>
      <c r="M25" s="36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VLOOKUP(C26,RA!B30:D61,3,0)</f>
        <v>935053.9497</v>
      </c>
      <c r="F26" s="25">
        <f>VLOOKUP(C26,RA!B30:I65,8,0)</f>
        <v>101211.15979999999</v>
      </c>
      <c r="G26" s="16">
        <f t="shared" si="0"/>
        <v>833842.78989999997</v>
      </c>
      <c r="H26" s="27">
        <f>RA!J30</f>
        <v>10.8240984204679</v>
      </c>
      <c r="I26" s="20">
        <f>VLOOKUP(B26,RMS!B:D,3,FALSE)</f>
        <v>935053.92164336296</v>
      </c>
      <c r="J26" s="21">
        <f>VLOOKUP(B26,RMS!B:E,4,FALSE)</f>
        <v>833842.79380499304</v>
      </c>
      <c r="K26" s="22">
        <f t="shared" si="1"/>
        <v>2.8056637034751475E-2</v>
      </c>
      <c r="L26" s="22">
        <f t="shared" si="2"/>
        <v>-3.9049930637702346E-3</v>
      </c>
      <c r="M26" s="36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VLOOKUP(C27,RA!B30:D62,3,0)</f>
        <v>723639.57290000003</v>
      </c>
      <c r="F27" s="25">
        <f>VLOOKUP(C27,RA!B31:I66,8,0)</f>
        <v>14817.7739</v>
      </c>
      <c r="G27" s="16">
        <f t="shared" si="0"/>
        <v>708821.799</v>
      </c>
      <c r="H27" s="27">
        <f>RA!J31</f>
        <v>2.0476732416135701</v>
      </c>
      <c r="I27" s="20">
        <f>VLOOKUP(B27,RMS!B:D,3,FALSE)</f>
        <v>723639.58389999997</v>
      </c>
      <c r="J27" s="21">
        <f>VLOOKUP(B27,RMS!B:E,4,FALSE)</f>
        <v>708821.77430000005</v>
      </c>
      <c r="K27" s="22">
        <f t="shared" si="1"/>
        <v>-1.0999999940395355E-2</v>
      </c>
      <c r="L27" s="22">
        <f t="shared" si="2"/>
        <v>2.4699999950826168E-2</v>
      </c>
      <c r="M27" s="36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VLOOKUP(C28,RA!B32:D63,3,0)</f>
        <v>80126.502099999998</v>
      </c>
      <c r="F28" s="25">
        <f>VLOOKUP(C28,RA!B32:I67,8,0)</f>
        <v>21786.735499999999</v>
      </c>
      <c r="G28" s="16">
        <f t="shared" si="0"/>
        <v>58339.766600000003</v>
      </c>
      <c r="H28" s="27">
        <f>RA!J32</f>
        <v>27.1904238036119</v>
      </c>
      <c r="I28" s="20">
        <f>VLOOKUP(B28,RMS!B:D,3,FALSE)</f>
        <v>80126.447262211601</v>
      </c>
      <c r="J28" s="21">
        <f>VLOOKUP(B28,RMS!B:E,4,FALSE)</f>
        <v>58339.754096388002</v>
      </c>
      <c r="K28" s="22">
        <f t="shared" si="1"/>
        <v>5.4837788396980613E-2</v>
      </c>
      <c r="L28" s="22">
        <f t="shared" si="2"/>
        <v>1.2503612000728026E-2</v>
      </c>
      <c r="M28" s="36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0"/>
      <c r="B30" s="12">
        <v>41</v>
      </c>
      <c r="C30" s="37" t="s">
        <v>36</v>
      </c>
      <c r="D30" s="37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0"/>
      <c r="B31" s="12">
        <v>42</v>
      </c>
      <c r="C31" s="37" t="s">
        <v>32</v>
      </c>
      <c r="D31" s="37"/>
      <c r="E31" s="15">
        <f>VLOOKUP(C31,RA!B34:D66,3,0)</f>
        <v>76210.37</v>
      </c>
      <c r="F31" s="25">
        <f>VLOOKUP(C31,RA!B35:I70,8,0)</f>
        <v>11980.016</v>
      </c>
      <c r="G31" s="16">
        <f t="shared" si="0"/>
        <v>64230.353999999992</v>
      </c>
      <c r="H31" s="27">
        <f>RA!J35</f>
        <v>15.719666496829801</v>
      </c>
      <c r="I31" s="20">
        <f>VLOOKUP(B31,RMS!B:D,3,FALSE)</f>
        <v>76210.369500000001</v>
      </c>
      <c r="J31" s="21">
        <f>VLOOKUP(B31,RMS!B:E,4,FALSE)</f>
        <v>64230.353199999998</v>
      </c>
      <c r="K31" s="22">
        <f t="shared" si="1"/>
        <v>4.999999946448952E-4</v>
      </c>
      <c r="L31" s="22">
        <f t="shared" si="2"/>
        <v>7.9999999434221536E-4</v>
      </c>
      <c r="M31" s="36"/>
    </row>
    <row r="32" spans="1:13" x14ac:dyDescent="0.15">
      <c r="A32" s="40"/>
      <c r="B32" s="12">
        <v>71</v>
      </c>
      <c r="C32" s="37" t="s">
        <v>37</v>
      </c>
      <c r="D32" s="37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0"/>
      <c r="B33" s="12">
        <v>72</v>
      </c>
      <c r="C33" s="37" t="s">
        <v>38</v>
      </c>
      <c r="D33" s="37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0"/>
      <c r="B34" s="12">
        <v>73</v>
      </c>
      <c r="C34" s="37" t="s">
        <v>39</v>
      </c>
      <c r="D34" s="37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0"/>
      <c r="B35" s="12">
        <v>75</v>
      </c>
      <c r="C35" s="37" t="s">
        <v>33</v>
      </c>
      <c r="D35" s="37"/>
      <c r="E35" s="15">
        <f>VLOOKUP(C35,RA!B8:D70,3,0)</f>
        <v>332086.15399999998</v>
      </c>
      <c r="F35" s="25">
        <f>VLOOKUP(C35,RA!B8:I74,8,0)</f>
        <v>21049.566699999999</v>
      </c>
      <c r="G35" s="16">
        <f t="shared" si="0"/>
        <v>311036.58729999996</v>
      </c>
      <c r="H35" s="27">
        <f>RA!J39</f>
        <v>6.33858607064961</v>
      </c>
      <c r="I35" s="20">
        <f>VLOOKUP(B35,RMS!B:D,3,FALSE)</f>
        <v>332086.15384615399</v>
      </c>
      <c r="J35" s="21">
        <f>VLOOKUP(B35,RMS!B:E,4,FALSE)</f>
        <v>311036.588888889</v>
      </c>
      <c r="K35" s="22">
        <f t="shared" si="1"/>
        <v>1.5384599100798368E-4</v>
      </c>
      <c r="L35" s="22">
        <f t="shared" si="2"/>
        <v>-1.5888890484347939E-3</v>
      </c>
      <c r="M35" s="36"/>
    </row>
    <row r="36" spans="1:13" x14ac:dyDescent="0.15">
      <c r="A36" s="40"/>
      <c r="B36" s="12">
        <v>76</v>
      </c>
      <c r="C36" s="37" t="s">
        <v>34</v>
      </c>
      <c r="D36" s="37"/>
      <c r="E36" s="15">
        <f>VLOOKUP(C36,RA!B8:D71,3,0)</f>
        <v>433876.26789999998</v>
      </c>
      <c r="F36" s="25">
        <f>VLOOKUP(C36,RA!B8:I75,8,0)</f>
        <v>25268.684399999998</v>
      </c>
      <c r="G36" s="16">
        <f t="shared" si="0"/>
        <v>408607.58349999995</v>
      </c>
      <c r="H36" s="27">
        <f>RA!J40</f>
        <v>5.8239378987706996</v>
      </c>
      <c r="I36" s="20">
        <f>VLOOKUP(B36,RMS!B:D,3,FALSE)</f>
        <v>433876.25386495702</v>
      </c>
      <c r="J36" s="21">
        <f>VLOOKUP(B36,RMS!B:E,4,FALSE)</f>
        <v>408607.58157008502</v>
      </c>
      <c r="K36" s="22">
        <f t="shared" si="1"/>
        <v>1.4035042957402766E-2</v>
      </c>
      <c r="L36" s="22">
        <f t="shared" si="2"/>
        <v>1.9299149280413985E-3</v>
      </c>
      <c r="M36" s="36"/>
    </row>
    <row r="37" spans="1:13" x14ac:dyDescent="0.15">
      <c r="A37" s="40"/>
      <c r="B37" s="12">
        <v>77</v>
      </c>
      <c r="C37" s="37" t="s">
        <v>40</v>
      </c>
      <c r="D37" s="37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0"/>
      <c r="B38" s="12">
        <v>78</v>
      </c>
      <c r="C38" s="37" t="s">
        <v>41</v>
      </c>
      <c r="D38" s="37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0"/>
      <c r="B39" s="12">
        <v>9101</v>
      </c>
      <c r="C39" s="37" t="s">
        <v>72</v>
      </c>
      <c r="D39" s="37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0"/>
      <c r="B40" s="12">
        <v>99</v>
      </c>
      <c r="C40" s="37" t="s">
        <v>35</v>
      </c>
      <c r="D40" s="37"/>
      <c r="E40" s="15">
        <f>VLOOKUP(C40,RA!B8:D74,3,0)</f>
        <v>41067.549899999998</v>
      </c>
      <c r="F40" s="25">
        <f>VLOOKUP(C40,RA!B8:I78,8,0)</f>
        <v>3760.0434</v>
      </c>
      <c r="G40" s="16">
        <f t="shared" si="0"/>
        <v>37307.506499999996</v>
      </c>
      <c r="H40" s="27">
        <f>RA!J43</f>
        <v>0</v>
      </c>
      <c r="I40" s="20">
        <f>VLOOKUP(B40,RMS!B:D,3,FALSE)</f>
        <v>41067.549958399497</v>
      </c>
      <c r="J40" s="21">
        <f>VLOOKUP(B40,RMS!B:E,4,FALSE)</f>
        <v>37307.507034263697</v>
      </c>
      <c r="K40" s="22">
        <f t="shared" si="1"/>
        <v>-5.8399498811922967E-5</v>
      </c>
      <c r="L40" s="22">
        <f t="shared" si="2"/>
        <v>-5.3426370141096413E-4</v>
      </c>
      <c r="M40" s="36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6" t="s">
        <v>47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6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7" t="s">
        <v>48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5"/>
      <c r="W4" s="43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4" t="s">
        <v>4</v>
      </c>
      <c r="C6" s="45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6" t="s">
        <v>5</v>
      </c>
      <c r="B7" s="47"/>
      <c r="C7" s="48"/>
      <c r="D7" s="65">
        <v>15431625.7554</v>
      </c>
      <c r="E7" s="65">
        <v>23924073</v>
      </c>
      <c r="F7" s="66">
        <v>64.502502376581106</v>
      </c>
      <c r="G7" s="65">
        <v>14299080.5825</v>
      </c>
      <c r="H7" s="66">
        <v>7.9204055559073803</v>
      </c>
      <c r="I7" s="65">
        <v>1205602.7113000001</v>
      </c>
      <c r="J7" s="66">
        <v>7.8125450319330296</v>
      </c>
      <c r="K7" s="65">
        <v>11272531606.414801</v>
      </c>
      <c r="L7" s="66">
        <v>78833.960976559203</v>
      </c>
      <c r="M7" s="66">
        <v>-0.99989304951599201</v>
      </c>
      <c r="N7" s="65">
        <v>223714468.54370001</v>
      </c>
      <c r="O7" s="65">
        <v>4994038652.1667995</v>
      </c>
      <c r="P7" s="65">
        <v>836232</v>
      </c>
      <c r="Q7" s="65">
        <v>1396919</v>
      </c>
      <c r="R7" s="66">
        <v>-40.137402383388</v>
      </c>
      <c r="S7" s="65">
        <v>18.4537613430244</v>
      </c>
      <c r="T7" s="65">
        <v>23.6119411623723</v>
      </c>
      <c r="U7" s="67">
        <v>-27.951915728539099</v>
      </c>
      <c r="V7" s="55"/>
      <c r="W7" s="55"/>
    </row>
    <row r="8" spans="1:23" ht="14.25" thickBot="1" x14ac:dyDescent="0.2">
      <c r="A8" s="49">
        <v>41891</v>
      </c>
      <c r="B8" s="52" t="s">
        <v>6</v>
      </c>
      <c r="C8" s="53"/>
      <c r="D8" s="68">
        <v>772246.49899999995</v>
      </c>
      <c r="E8" s="68">
        <v>874797</v>
      </c>
      <c r="F8" s="69">
        <v>88.277223058606793</v>
      </c>
      <c r="G8" s="68">
        <v>605195.83429999999</v>
      </c>
      <c r="H8" s="69">
        <v>27.602745298671699</v>
      </c>
      <c r="I8" s="68">
        <v>190551.63630000001</v>
      </c>
      <c r="J8" s="69">
        <v>24.674975742428099</v>
      </c>
      <c r="K8" s="68">
        <v>133849.08480000001</v>
      </c>
      <c r="L8" s="69">
        <v>22.1166566611974</v>
      </c>
      <c r="M8" s="69">
        <v>0.42363047595525999</v>
      </c>
      <c r="N8" s="68">
        <v>8705817.4463999998</v>
      </c>
      <c r="O8" s="68">
        <v>189810289.30399999</v>
      </c>
      <c r="P8" s="68">
        <v>27726</v>
      </c>
      <c r="Q8" s="68">
        <v>36454</v>
      </c>
      <c r="R8" s="69">
        <v>-23.942502880342399</v>
      </c>
      <c r="S8" s="68">
        <v>27.852791567481798</v>
      </c>
      <c r="T8" s="68">
        <v>47.211019487573402</v>
      </c>
      <c r="U8" s="70">
        <v>-69.5019307963816</v>
      </c>
      <c r="V8" s="55"/>
      <c r="W8" s="55"/>
    </row>
    <row r="9" spans="1:23" ht="12" customHeight="1" thickBot="1" x14ac:dyDescent="0.2">
      <c r="A9" s="50"/>
      <c r="B9" s="52" t="s">
        <v>7</v>
      </c>
      <c r="C9" s="53"/>
      <c r="D9" s="68">
        <v>109218.7254</v>
      </c>
      <c r="E9" s="68">
        <v>92153</v>
      </c>
      <c r="F9" s="69">
        <v>118.51890377958399</v>
      </c>
      <c r="G9" s="68">
        <v>86927.517300000007</v>
      </c>
      <c r="H9" s="69">
        <v>25.643442712242301</v>
      </c>
      <c r="I9" s="68">
        <v>25114.981299999999</v>
      </c>
      <c r="J9" s="69">
        <v>22.995123966169299</v>
      </c>
      <c r="K9" s="68">
        <v>12474.768099999999</v>
      </c>
      <c r="L9" s="69">
        <v>14.350770029411599</v>
      </c>
      <c r="M9" s="69">
        <v>1.01326237880125</v>
      </c>
      <c r="N9" s="68">
        <v>1489230.1357</v>
      </c>
      <c r="O9" s="68">
        <v>33556870.348899998</v>
      </c>
      <c r="P9" s="68">
        <v>6385</v>
      </c>
      <c r="Q9" s="68">
        <v>11094</v>
      </c>
      <c r="R9" s="69">
        <v>-42.446367405804899</v>
      </c>
      <c r="S9" s="68">
        <v>17.105516898982</v>
      </c>
      <c r="T9" s="68">
        <v>18.581048458626299</v>
      </c>
      <c r="U9" s="70">
        <v>-8.6260565427994091</v>
      </c>
      <c r="V9" s="55"/>
      <c r="W9" s="55"/>
    </row>
    <row r="10" spans="1:23" ht="14.25" thickBot="1" x14ac:dyDescent="0.2">
      <c r="A10" s="50"/>
      <c r="B10" s="52" t="s">
        <v>8</v>
      </c>
      <c r="C10" s="53"/>
      <c r="D10" s="68">
        <v>127353.3695</v>
      </c>
      <c r="E10" s="68">
        <v>196708</v>
      </c>
      <c r="F10" s="69">
        <v>64.742343727758893</v>
      </c>
      <c r="G10" s="68">
        <v>91466.239199999996</v>
      </c>
      <c r="H10" s="69">
        <v>39.235384130672799</v>
      </c>
      <c r="I10" s="68">
        <v>31019.8393</v>
      </c>
      <c r="J10" s="69">
        <v>24.357297668515901</v>
      </c>
      <c r="K10" s="68">
        <v>21151.4542</v>
      </c>
      <c r="L10" s="69">
        <v>23.124875784769301</v>
      </c>
      <c r="M10" s="69">
        <v>0.46655823314502898</v>
      </c>
      <c r="N10" s="68">
        <v>1504195.5859999999</v>
      </c>
      <c r="O10" s="68">
        <v>48003639.563199997</v>
      </c>
      <c r="P10" s="68">
        <v>82149</v>
      </c>
      <c r="Q10" s="68">
        <v>137655</v>
      </c>
      <c r="R10" s="69">
        <v>-40.3225454941702</v>
      </c>
      <c r="S10" s="68">
        <v>1.55027291263436</v>
      </c>
      <c r="T10" s="68">
        <v>1.8212508975336901</v>
      </c>
      <c r="U10" s="70">
        <v>-17.479372998839299</v>
      </c>
      <c r="V10" s="55"/>
      <c r="W10" s="55"/>
    </row>
    <row r="11" spans="1:23" ht="14.25" thickBot="1" x14ac:dyDescent="0.2">
      <c r="A11" s="50"/>
      <c r="B11" s="52" t="s">
        <v>9</v>
      </c>
      <c r="C11" s="53"/>
      <c r="D11" s="68">
        <v>54082.116699999999</v>
      </c>
      <c r="E11" s="68">
        <v>46004</v>
      </c>
      <c r="F11" s="69">
        <v>117.559596339449</v>
      </c>
      <c r="G11" s="68">
        <v>44327.6855</v>
      </c>
      <c r="H11" s="69">
        <v>22.0052797478</v>
      </c>
      <c r="I11" s="68">
        <v>12005.781199999999</v>
      </c>
      <c r="J11" s="69">
        <v>22.199170322044701</v>
      </c>
      <c r="K11" s="68">
        <v>9237.1216999999997</v>
      </c>
      <c r="L11" s="69">
        <v>20.8382675427527</v>
      </c>
      <c r="M11" s="69">
        <v>0.299731841792233</v>
      </c>
      <c r="N11" s="68">
        <v>584167.99450000003</v>
      </c>
      <c r="O11" s="68">
        <v>19356951.758099999</v>
      </c>
      <c r="P11" s="68">
        <v>2673</v>
      </c>
      <c r="Q11" s="68">
        <v>3777</v>
      </c>
      <c r="R11" s="69">
        <v>-29.229547259729902</v>
      </c>
      <c r="S11" s="68">
        <v>20.232741002618798</v>
      </c>
      <c r="T11" s="68">
        <v>19.368163304209698</v>
      </c>
      <c r="U11" s="70">
        <v>4.2731614974816496</v>
      </c>
      <c r="V11" s="55"/>
      <c r="W11" s="55"/>
    </row>
    <row r="12" spans="1:23" ht="14.25" thickBot="1" x14ac:dyDescent="0.2">
      <c r="A12" s="50"/>
      <c r="B12" s="52" t="s">
        <v>10</v>
      </c>
      <c r="C12" s="53"/>
      <c r="D12" s="68">
        <v>114402.1471</v>
      </c>
      <c r="E12" s="68">
        <v>139930</v>
      </c>
      <c r="F12" s="69">
        <v>81.756697705995904</v>
      </c>
      <c r="G12" s="68">
        <v>162863.196</v>
      </c>
      <c r="H12" s="69">
        <v>-29.7556784406957</v>
      </c>
      <c r="I12" s="68">
        <v>27655.847099999999</v>
      </c>
      <c r="J12" s="69">
        <v>24.174237810262198</v>
      </c>
      <c r="K12" s="68">
        <v>12645.6757</v>
      </c>
      <c r="L12" s="69">
        <v>7.7645999897975697</v>
      </c>
      <c r="M12" s="69">
        <v>1.1869805739206201</v>
      </c>
      <c r="N12" s="68">
        <v>2394723.3569999998</v>
      </c>
      <c r="O12" s="68">
        <v>58849540.427000001</v>
      </c>
      <c r="P12" s="68">
        <v>1261</v>
      </c>
      <c r="Q12" s="68">
        <v>3128</v>
      </c>
      <c r="R12" s="69">
        <v>-59.686700767263403</v>
      </c>
      <c r="S12" s="68">
        <v>90.723352180808902</v>
      </c>
      <c r="T12" s="68">
        <v>102.447064897698</v>
      </c>
      <c r="U12" s="70">
        <v>-12.9224862563768</v>
      </c>
      <c r="V12" s="55"/>
      <c r="W12" s="55"/>
    </row>
    <row r="13" spans="1:23" ht="14.25" thickBot="1" x14ac:dyDescent="0.2">
      <c r="A13" s="50"/>
      <c r="B13" s="52" t="s">
        <v>11</v>
      </c>
      <c r="C13" s="53"/>
      <c r="D13" s="68">
        <v>288825.22570000001</v>
      </c>
      <c r="E13" s="68">
        <v>258416</v>
      </c>
      <c r="F13" s="69">
        <v>111.767547558975</v>
      </c>
      <c r="G13" s="68">
        <v>233436.90359999999</v>
      </c>
      <c r="H13" s="69">
        <v>23.727320421842698</v>
      </c>
      <c r="I13" s="68">
        <v>83447.453899999993</v>
      </c>
      <c r="J13" s="69">
        <v>28.8920241290406</v>
      </c>
      <c r="K13" s="68">
        <v>59089.660900000003</v>
      </c>
      <c r="L13" s="69">
        <v>25.3129046816229</v>
      </c>
      <c r="M13" s="69">
        <v>0.41221751198101703</v>
      </c>
      <c r="N13" s="68">
        <v>3062669.5148</v>
      </c>
      <c r="O13" s="68">
        <v>93201811.764400005</v>
      </c>
      <c r="P13" s="68">
        <v>12231</v>
      </c>
      <c r="Q13" s="68">
        <v>16824</v>
      </c>
      <c r="R13" s="69">
        <v>-27.300285306704701</v>
      </c>
      <c r="S13" s="68">
        <v>23.614195544109201</v>
      </c>
      <c r="T13" s="68">
        <v>26.2339663635283</v>
      </c>
      <c r="U13" s="70">
        <v>-11.094050671874699</v>
      </c>
      <c r="V13" s="55"/>
      <c r="W13" s="55"/>
    </row>
    <row r="14" spans="1:23" ht="14.25" thickBot="1" x14ac:dyDescent="0.2">
      <c r="A14" s="50"/>
      <c r="B14" s="52" t="s">
        <v>12</v>
      </c>
      <c r="C14" s="53"/>
      <c r="D14" s="68">
        <v>108568.3593</v>
      </c>
      <c r="E14" s="68">
        <v>135124</v>
      </c>
      <c r="F14" s="69">
        <v>80.347206491814902</v>
      </c>
      <c r="G14" s="68">
        <v>147561.2323</v>
      </c>
      <c r="H14" s="69">
        <v>-26.4248762308554</v>
      </c>
      <c r="I14" s="68">
        <v>22303.174900000002</v>
      </c>
      <c r="J14" s="69">
        <v>20.5429786761086</v>
      </c>
      <c r="K14" s="68">
        <v>26799.328000000001</v>
      </c>
      <c r="L14" s="69">
        <v>18.161496473216999</v>
      </c>
      <c r="M14" s="69">
        <v>-0.16777111351448801</v>
      </c>
      <c r="N14" s="68">
        <v>1520887.8174000001</v>
      </c>
      <c r="O14" s="68">
        <v>44570491.3904</v>
      </c>
      <c r="P14" s="68">
        <v>2108</v>
      </c>
      <c r="Q14" s="68">
        <v>3701</v>
      </c>
      <c r="R14" s="69">
        <v>-43.0424209673061</v>
      </c>
      <c r="S14" s="68">
        <v>51.503016745730598</v>
      </c>
      <c r="T14" s="68">
        <v>59.424428235611998</v>
      </c>
      <c r="U14" s="70">
        <v>-15.380480582311</v>
      </c>
      <c r="V14" s="55"/>
      <c r="W14" s="55"/>
    </row>
    <row r="15" spans="1:23" ht="14.25" thickBot="1" x14ac:dyDescent="0.2">
      <c r="A15" s="50"/>
      <c r="B15" s="52" t="s">
        <v>13</v>
      </c>
      <c r="C15" s="53"/>
      <c r="D15" s="68">
        <v>129185.1862</v>
      </c>
      <c r="E15" s="68">
        <v>76548</v>
      </c>
      <c r="F15" s="69">
        <v>168.76363353712699</v>
      </c>
      <c r="G15" s="68">
        <v>68147.859400000001</v>
      </c>
      <c r="H15" s="69">
        <v>89.566022084033406</v>
      </c>
      <c r="I15" s="68">
        <v>6948.2425999999996</v>
      </c>
      <c r="J15" s="69">
        <v>5.3785134382536501</v>
      </c>
      <c r="K15" s="68">
        <v>12228.512199999999</v>
      </c>
      <c r="L15" s="69">
        <v>17.944088497664499</v>
      </c>
      <c r="M15" s="69">
        <v>-0.43179983906791197</v>
      </c>
      <c r="N15" s="68">
        <v>1345791.0534000001</v>
      </c>
      <c r="O15" s="68">
        <v>35051369.9516</v>
      </c>
      <c r="P15" s="68">
        <v>3366</v>
      </c>
      <c r="Q15" s="68">
        <v>4744</v>
      </c>
      <c r="R15" s="69">
        <v>-29.0472175379427</v>
      </c>
      <c r="S15" s="68">
        <v>38.379437373737403</v>
      </c>
      <c r="T15" s="68">
        <v>71.699823988195604</v>
      </c>
      <c r="U15" s="70">
        <v>-86.818330060406296</v>
      </c>
      <c r="V15" s="55"/>
      <c r="W15" s="55"/>
    </row>
    <row r="16" spans="1:23" ht="14.25" thickBot="1" x14ac:dyDescent="0.2">
      <c r="A16" s="50"/>
      <c r="B16" s="52" t="s">
        <v>14</v>
      </c>
      <c r="C16" s="53"/>
      <c r="D16" s="68">
        <v>953040.30359999998</v>
      </c>
      <c r="E16" s="68">
        <v>1477312</v>
      </c>
      <c r="F16" s="69">
        <v>64.511782453537194</v>
      </c>
      <c r="G16" s="68">
        <v>622704.50360000005</v>
      </c>
      <c r="H16" s="69">
        <v>53.0485644619963</v>
      </c>
      <c r="I16" s="68">
        <v>17766.254000000001</v>
      </c>
      <c r="J16" s="69">
        <v>1.8641660728187499</v>
      </c>
      <c r="K16" s="68">
        <v>47938.875399999997</v>
      </c>
      <c r="L16" s="69">
        <v>7.6984950522847004</v>
      </c>
      <c r="M16" s="69">
        <v>-0.62939777264779095</v>
      </c>
      <c r="N16" s="68">
        <v>14543749.9409</v>
      </c>
      <c r="O16" s="68">
        <v>262523818.1719</v>
      </c>
      <c r="P16" s="68">
        <v>54529</v>
      </c>
      <c r="Q16" s="68">
        <v>122875</v>
      </c>
      <c r="R16" s="69">
        <v>-55.622380467955203</v>
      </c>
      <c r="S16" s="68">
        <v>17.477677998863001</v>
      </c>
      <c r="T16" s="68">
        <v>21.832129994710101</v>
      </c>
      <c r="U16" s="70">
        <v>-24.9143621717391</v>
      </c>
      <c r="V16" s="55"/>
      <c r="W16" s="55"/>
    </row>
    <row r="17" spans="1:23" ht="12" thickBot="1" x14ac:dyDescent="0.2">
      <c r="A17" s="50"/>
      <c r="B17" s="52" t="s">
        <v>15</v>
      </c>
      <c r="C17" s="53"/>
      <c r="D17" s="68">
        <v>1039140.028</v>
      </c>
      <c r="E17" s="68">
        <v>1696274</v>
      </c>
      <c r="F17" s="69">
        <v>61.260151838676997</v>
      </c>
      <c r="G17" s="68">
        <v>825093.18220000004</v>
      </c>
      <c r="H17" s="69">
        <v>25.9421421019712</v>
      </c>
      <c r="I17" s="68">
        <v>-438034.80790000001</v>
      </c>
      <c r="J17" s="69">
        <v>-42.153588168773702</v>
      </c>
      <c r="K17" s="68">
        <v>53221.490400000002</v>
      </c>
      <c r="L17" s="69">
        <v>6.4503611892770802</v>
      </c>
      <c r="M17" s="69">
        <v>-9.2304122753390594</v>
      </c>
      <c r="N17" s="68">
        <v>31089232.1609</v>
      </c>
      <c r="O17" s="68">
        <v>267227854.21579999</v>
      </c>
      <c r="P17" s="68">
        <v>23991</v>
      </c>
      <c r="Q17" s="68">
        <v>79886</v>
      </c>
      <c r="R17" s="69">
        <v>-69.968455048444</v>
      </c>
      <c r="S17" s="68">
        <v>43.313743820599399</v>
      </c>
      <c r="T17" s="68">
        <v>63.819135694614801</v>
      </c>
      <c r="U17" s="70">
        <v>-47.3415365777349</v>
      </c>
      <c r="V17" s="54"/>
      <c r="W17" s="54"/>
    </row>
    <row r="18" spans="1:23" ht="12" thickBot="1" x14ac:dyDescent="0.2">
      <c r="A18" s="50"/>
      <c r="B18" s="52" t="s">
        <v>16</v>
      </c>
      <c r="C18" s="53"/>
      <c r="D18" s="68">
        <v>1397734.6253</v>
      </c>
      <c r="E18" s="68">
        <v>1834158</v>
      </c>
      <c r="F18" s="69">
        <v>76.205791720233506</v>
      </c>
      <c r="G18" s="68">
        <v>1290505.8447</v>
      </c>
      <c r="H18" s="69">
        <v>8.3090503650471401</v>
      </c>
      <c r="I18" s="68">
        <v>213289.6599</v>
      </c>
      <c r="J18" s="69">
        <v>15.259667753757</v>
      </c>
      <c r="K18" s="68">
        <v>199427.6171</v>
      </c>
      <c r="L18" s="69">
        <v>15.4534454779134</v>
      </c>
      <c r="M18" s="69">
        <v>6.9509143224878001E-2</v>
      </c>
      <c r="N18" s="68">
        <v>16817082.351100001</v>
      </c>
      <c r="O18" s="68">
        <v>598001577.82729995</v>
      </c>
      <c r="P18" s="68">
        <v>67118</v>
      </c>
      <c r="Q18" s="68">
        <v>118116</v>
      </c>
      <c r="R18" s="69">
        <v>-43.176199668122898</v>
      </c>
      <c r="S18" s="68">
        <v>20.825033899996999</v>
      </c>
      <c r="T18" s="68">
        <v>20.8966145517965</v>
      </c>
      <c r="U18" s="70">
        <v>-0.34372405895352998</v>
      </c>
      <c r="V18" s="54"/>
      <c r="W18" s="54"/>
    </row>
    <row r="19" spans="1:23" ht="12" thickBot="1" x14ac:dyDescent="0.2">
      <c r="A19" s="50"/>
      <c r="B19" s="52" t="s">
        <v>17</v>
      </c>
      <c r="C19" s="53"/>
      <c r="D19" s="68">
        <v>447670.07059999998</v>
      </c>
      <c r="E19" s="68">
        <v>902207</v>
      </c>
      <c r="F19" s="69">
        <v>49.619441059535099</v>
      </c>
      <c r="G19" s="68">
        <v>476553.28860000003</v>
      </c>
      <c r="H19" s="69">
        <v>-6.0608579755795997</v>
      </c>
      <c r="I19" s="68">
        <v>51035.810400000002</v>
      </c>
      <c r="J19" s="69">
        <v>11.4003177231835</v>
      </c>
      <c r="K19" s="68">
        <v>42906.1198</v>
      </c>
      <c r="L19" s="69">
        <v>9.00342539363184</v>
      </c>
      <c r="M19" s="69">
        <v>0.18947624809456701</v>
      </c>
      <c r="N19" s="68">
        <v>7173014.4506999999</v>
      </c>
      <c r="O19" s="68">
        <v>189251741.99520001</v>
      </c>
      <c r="P19" s="68">
        <v>9468</v>
      </c>
      <c r="Q19" s="68">
        <v>18316</v>
      </c>
      <c r="R19" s="69">
        <v>-48.307490718497498</v>
      </c>
      <c r="S19" s="68">
        <v>47.282432467258097</v>
      </c>
      <c r="T19" s="68">
        <v>56.386378909150501</v>
      </c>
      <c r="U19" s="70">
        <v>-19.254395272909399</v>
      </c>
      <c r="V19" s="54"/>
      <c r="W19" s="54"/>
    </row>
    <row r="20" spans="1:23" ht="12" thickBot="1" x14ac:dyDescent="0.2">
      <c r="A20" s="50"/>
      <c r="B20" s="52" t="s">
        <v>18</v>
      </c>
      <c r="C20" s="53"/>
      <c r="D20" s="68">
        <v>854810.53200000001</v>
      </c>
      <c r="E20" s="68">
        <v>1722416</v>
      </c>
      <c r="F20" s="69">
        <v>49.628575907330202</v>
      </c>
      <c r="G20" s="68">
        <v>886037.22719999996</v>
      </c>
      <c r="H20" s="69">
        <v>-3.52430961605087</v>
      </c>
      <c r="I20" s="68">
        <v>59306.942600000002</v>
      </c>
      <c r="J20" s="69">
        <v>6.9380219802907197</v>
      </c>
      <c r="K20" s="68">
        <v>38506.999600000003</v>
      </c>
      <c r="L20" s="69">
        <v>4.3459798773565597</v>
      </c>
      <c r="M20" s="69">
        <v>0.54016005443332404</v>
      </c>
      <c r="N20" s="68">
        <v>13530326.501700001</v>
      </c>
      <c r="O20" s="68">
        <v>284852995.14380002</v>
      </c>
      <c r="P20" s="68">
        <v>33567</v>
      </c>
      <c r="Q20" s="68">
        <v>51473</v>
      </c>
      <c r="R20" s="69">
        <v>-34.787169972607003</v>
      </c>
      <c r="S20" s="68">
        <v>25.465800697113199</v>
      </c>
      <c r="T20" s="68">
        <v>32.528333135818798</v>
      </c>
      <c r="U20" s="70">
        <v>-27.733400267701501</v>
      </c>
      <c r="V20" s="54"/>
      <c r="W20" s="54"/>
    </row>
    <row r="21" spans="1:23" ht="12" thickBot="1" x14ac:dyDescent="0.2">
      <c r="A21" s="50"/>
      <c r="B21" s="52" t="s">
        <v>19</v>
      </c>
      <c r="C21" s="53"/>
      <c r="D21" s="68">
        <v>290112.09330000001</v>
      </c>
      <c r="E21" s="68">
        <v>463477</v>
      </c>
      <c r="F21" s="69">
        <v>62.594711992180898</v>
      </c>
      <c r="G21" s="68">
        <v>296200.64889999997</v>
      </c>
      <c r="H21" s="69">
        <v>-2.05555106736298</v>
      </c>
      <c r="I21" s="68">
        <v>32615.5969</v>
      </c>
      <c r="J21" s="69">
        <v>11.242412037706</v>
      </c>
      <c r="K21" s="68">
        <v>35449.233699999997</v>
      </c>
      <c r="L21" s="69">
        <v>11.9679797568465</v>
      </c>
      <c r="M21" s="69">
        <v>-7.9935064999726996E-2</v>
      </c>
      <c r="N21" s="68">
        <v>3832066.3494000002</v>
      </c>
      <c r="O21" s="68">
        <v>112456651.8193</v>
      </c>
      <c r="P21" s="68">
        <v>26297</v>
      </c>
      <c r="Q21" s="68">
        <v>33858</v>
      </c>
      <c r="R21" s="69">
        <v>-22.3315021560636</v>
      </c>
      <c r="S21" s="68">
        <v>11.0321364908545</v>
      </c>
      <c r="T21" s="68">
        <v>14.0528817620651</v>
      </c>
      <c r="U21" s="70">
        <v>-27.3813261258578</v>
      </c>
      <c r="V21" s="54"/>
      <c r="W21" s="54"/>
    </row>
    <row r="22" spans="1:23" ht="12" thickBot="1" x14ac:dyDescent="0.2">
      <c r="A22" s="50"/>
      <c r="B22" s="52" t="s">
        <v>20</v>
      </c>
      <c r="C22" s="53"/>
      <c r="D22" s="68">
        <v>1067868.1566000001</v>
      </c>
      <c r="E22" s="68">
        <v>1317993</v>
      </c>
      <c r="F22" s="69">
        <v>81.022293487142903</v>
      </c>
      <c r="G22" s="68">
        <v>915409.42799999996</v>
      </c>
      <c r="H22" s="69">
        <v>16.6547037791706</v>
      </c>
      <c r="I22" s="68">
        <v>99047.367700000003</v>
      </c>
      <c r="J22" s="69">
        <v>9.2752431175921792</v>
      </c>
      <c r="K22" s="68">
        <v>119082.6495</v>
      </c>
      <c r="L22" s="69">
        <v>13.008676320952199</v>
      </c>
      <c r="M22" s="69">
        <v>-0.16824685950575899</v>
      </c>
      <c r="N22" s="68">
        <v>12450075.2785</v>
      </c>
      <c r="O22" s="68">
        <v>347923712.61580002</v>
      </c>
      <c r="P22" s="68">
        <v>65923</v>
      </c>
      <c r="Q22" s="68">
        <v>101447</v>
      </c>
      <c r="R22" s="69">
        <v>-35.017299673721297</v>
      </c>
      <c r="S22" s="68">
        <v>16.1987190601156</v>
      </c>
      <c r="T22" s="68">
        <v>16.548166882214399</v>
      </c>
      <c r="U22" s="70">
        <v>-2.1572558966046902</v>
      </c>
      <c r="V22" s="54"/>
      <c r="W22" s="54"/>
    </row>
    <row r="23" spans="1:23" ht="12" thickBot="1" x14ac:dyDescent="0.2">
      <c r="A23" s="50"/>
      <c r="B23" s="52" t="s">
        <v>21</v>
      </c>
      <c r="C23" s="53"/>
      <c r="D23" s="68">
        <v>2915798.5329999998</v>
      </c>
      <c r="E23" s="68">
        <v>2833574</v>
      </c>
      <c r="F23" s="69">
        <v>102.90179585922201</v>
      </c>
      <c r="G23" s="68">
        <v>2039754.6003</v>
      </c>
      <c r="H23" s="69">
        <v>42.948496479486003</v>
      </c>
      <c r="I23" s="68">
        <v>315087.08390000003</v>
      </c>
      <c r="J23" s="69">
        <v>10.8062021547083</v>
      </c>
      <c r="K23" s="68">
        <v>226027.84220000001</v>
      </c>
      <c r="L23" s="69">
        <v>11.081129179302099</v>
      </c>
      <c r="M23" s="69">
        <v>0.39401889976543802</v>
      </c>
      <c r="N23" s="68">
        <v>31030188.085200001</v>
      </c>
      <c r="O23" s="68">
        <v>731210352.33449996</v>
      </c>
      <c r="P23" s="68">
        <v>84577</v>
      </c>
      <c r="Q23" s="68">
        <v>111704</v>
      </c>
      <c r="R23" s="69">
        <v>-24.2847167514144</v>
      </c>
      <c r="S23" s="68">
        <v>34.475076356456199</v>
      </c>
      <c r="T23" s="68">
        <v>37.381860980806401</v>
      </c>
      <c r="U23" s="70">
        <v>-8.4315538399259005</v>
      </c>
      <c r="V23" s="54"/>
      <c r="W23" s="54"/>
    </row>
    <row r="24" spans="1:23" ht="12" thickBot="1" x14ac:dyDescent="0.2">
      <c r="A24" s="50"/>
      <c r="B24" s="52" t="s">
        <v>22</v>
      </c>
      <c r="C24" s="53"/>
      <c r="D24" s="68">
        <v>184749.9357</v>
      </c>
      <c r="E24" s="68">
        <v>401293</v>
      </c>
      <c r="F24" s="69">
        <v>46.038663943801701</v>
      </c>
      <c r="G24" s="68">
        <v>240599.3909</v>
      </c>
      <c r="H24" s="69">
        <v>-23.2126336609109</v>
      </c>
      <c r="I24" s="68">
        <v>32405.692200000001</v>
      </c>
      <c r="J24" s="69">
        <v>17.540299582361399</v>
      </c>
      <c r="K24" s="68">
        <v>118158.91250000001</v>
      </c>
      <c r="L24" s="69">
        <v>49.110229272820703</v>
      </c>
      <c r="M24" s="69">
        <v>-0.72574483367896603</v>
      </c>
      <c r="N24" s="68">
        <v>3594685.0589000001</v>
      </c>
      <c r="O24" s="68">
        <v>79345970.0176</v>
      </c>
      <c r="P24" s="68">
        <v>19688</v>
      </c>
      <c r="Q24" s="68">
        <v>43834</v>
      </c>
      <c r="R24" s="69">
        <v>-55.0850937628325</v>
      </c>
      <c r="S24" s="68">
        <v>9.3838853971962592</v>
      </c>
      <c r="T24" s="68">
        <v>14.5189036775106</v>
      </c>
      <c r="U24" s="70">
        <v>-54.721664459463703</v>
      </c>
      <c r="V24" s="54"/>
      <c r="W24" s="54"/>
    </row>
    <row r="25" spans="1:23" ht="12" thickBot="1" x14ac:dyDescent="0.2">
      <c r="A25" s="50"/>
      <c r="B25" s="52" t="s">
        <v>23</v>
      </c>
      <c r="C25" s="53"/>
      <c r="D25" s="68">
        <v>170674.36060000001</v>
      </c>
      <c r="E25" s="68">
        <v>357345</v>
      </c>
      <c r="F25" s="69">
        <v>47.761787796107399</v>
      </c>
      <c r="G25" s="68">
        <v>189205.78580000001</v>
      </c>
      <c r="H25" s="69">
        <v>-9.7943226850306999</v>
      </c>
      <c r="I25" s="68">
        <v>13756.9301</v>
      </c>
      <c r="J25" s="69">
        <v>8.0603378572141509</v>
      </c>
      <c r="K25" s="68">
        <v>11270765415.083</v>
      </c>
      <c r="L25" s="69">
        <v>5956882.0094099902</v>
      </c>
      <c r="M25" s="69">
        <v>-0.99999877941474302</v>
      </c>
      <c r="N25" s="68">
        <v>3502675.8250000002</v>
      </c>
      <c r="O25" s="68">
        <v>76705867.744599998</v>
      </c>
      <c r="P25" s="68">
        <v>12585</v>
      </c>
      <c r="Q25" s="68">
        <v>34345</v>
      </c>
      <c r="R25" s="69">
        <v>-63.357111661086002</v>
      </c>
      <c r="S25" s="68">
        <v>13.5617290901867</v>
      </c>
      <c r="T25" s="68">
        <v>18.812032866501699</v>
      </c>
      <c r="U25" s="70">
        <v>-38.714117804595197</v>
      </c>
      <c r="V25" s="54"/>
      <c r="W25" s="54"/>
    </row>
    <row r="26" spans="1:23" ht="12" thickBot="1" x14ac:dyDescent="0.2">
      <c r="A26" s="50"/>
      <c r="B26" s="52" t="s">
        <v>24</v>
      </c>
      <c r="C26" s="53"/>
      <c r="D26" s="68">
        <v>391046.9485</v>
      </c>
      <c r="E26" s="68">
        <v>641192</v>
      </c>
      <c r="F26" s="69">
        <v>60.987496490910701</v>
      </c>
      <c r="G26" s="68">
        <v>390120.9326</v>
      </c>
      <c r="H26" s="69">
        <v>0.23736637094258201</v>
      </c>
      <c r="I26" s="68">
        <v>91082.624599999996</v>
      </c>
      <c r="J26" s="69">
        <v>23.291992163442199</v>
      </c>
      <c r="K26" s="68">
        <v>82810.170199999993</v>
      </c>
      <c r="L26" s="69">
        <v>21.2267948935996</v>
      </c>
      <c r="M26" s="69">
        <v>9.9896599415515E-2</v>
      </c>
      <c r="N26" s="68">
        <v>5517265.6621000003</v>
      </c>
      <c r="O26" s="68">
        <v>163108090.38350001</v>
      </c>
      <c r="P26" s="68">
        <v>29880</v>
      </c>
      <c r="Q26" s="68">
        <v>40516</v>
      </c>
      <c r="R26" s="69">
        <v>-26.251357488399599</v>
      </c>
      <c r="S26" s="68">
        <v>13.087247272422999</v>
      </c>
      <c r="T26" s="68">
        <v>18.195536190640698</v>
      </c>
      <c r="U26" s="70">
        <v>-39.032569736660399</v>
      </c>
      <c r="V26" s="54"/>
      <c r="W26" s="54"/>
    </row>
    <row r="27" spans="1:23" ht="12" thickBot="1" x14ac:dyDescent="0.2">
      <c r="A27" s="50"/>
      <c r="B27" s="52" t="s">
        <v>25</v>
      </c>
      <c r="C27" s="53"/>
      <c r="D27" s="68">
        <v>202831.73379999999</v>
      </c>
      <c r="E27" s="68">
        <v>357200</v>
      </c>
      <c r="F27" s="69">
        <v>56.783800055991101</v>
      </c>
      <c r="G27" s="68">
        <v>254962.4564</v>
      </c>
      <c r="H27" s="69">
        <v>-20.446430951470902</v>
      </c>
      <c r="I27" s="68">
        <v>36711.983200000002</v>
      </c>
      <c r="J27" s="69">
        <v>18.0997236044925</v>
      </c>
      <c r="K27" s="68">
        <v>79521.465400000001</v>
      </c>
      <c r="L27" s="69">
        <v>31.189480413242499</v>
      </c>
      <c r="M27" s="69">
        <v>-0.53833869867292505</v>
      </c>
      <c r="N27" s="68">
        <v>4727760.5113000004</v>
      </c>
      <c r="O27" s="68">
        <v>73081708.672099993</v>
      </c>
      <c r="P27" s="68">
        <v>26159</v>
      </c>
      <c r="Q27" s="68">
        <v>52941</v>
      </c>
      <c r="R27" s="69">
        <v>-50.588390850191701</v>
      </c>
      <c r="S27" s="68">
        <v>7.7538030429297802</v>
      </c>
      <c r="T27" s="68">
        <v>12.1503077576925</v>
      </c>
      <c r="U27" s="70">
        <v>-56.701268918245901</v>
      </c>
      <c r="V27" s="54"/>
      <c r="W27" s="54"/>
    </row>
    <row r="28" spans="1:23" ht="12" thickBot="1" x14ac:dyDescent="0.2">
      <c r="A28" s="50"/>
      <c r="B28" s="52" t="s">
        <v>26</v>
      </c>
      <c r="C28" s="53"/>
      <c r="D28" s="68">
        <v>637074.94180000003</v>
      </c>
      <c r="E28" s="68">
        <v>1059993</v>
      </c>
      <c r="F28" s="69">
        <v>60.101806502495798</v>
      </c>
      <c r="G28" s="68">
        <v>880812.64820000005</v>
      </c>
      <c r="H28" s="69">
        <v>-27.671912625016699</v>
      </c>
      <c r="I28" s="68">
        <v>17365.665300000001</v>
      </c>
      <c r="J28" s="69">
        <v>2.7258434072033699</v>
      </c>
      <c r="K28" s="68">
        <v>49726.911399999997</v>
      </c>
      <c r="L28" s="69">
        <v>5.6455719047200699</v>
      </c>
      <c r="M28" s="69">
        <v>-0.65077933032454505</v>
      </c>
      <c r="N28" s="68">
        <v>11978538.425100001</v>
      </c>
      <c r="O28" s="68">
        <v>240075221.92570001</v>
      </c>
      <c r="P28" s="68">
        <v>35888</v>
      </c>
      <c r="Q28" s="68">
        <v>61904</v>
      </c>
      <c r="R28" s="69">
        <v>-42.026363401395699</v>
      </c>
      <c r="S28" s="68">
        <v>17.751753839723602</v>
      </c>
      <c r="T28" s="68">
        <v>26.3081067685448</v>
      </c>
      <c r="U28" s="70">
        <v>-48.200042689159403</v>
      </c>
      <c r="V28" s="54"/>
      <c r="W28" s="54"/>
    </row>
    <row r="29" spans="1:23" ht="12" thickBot="1" x14ac:dyDescent="0.2">
      <c r="A29" s="50"/>
      <c r="B29" s="52" t="s">
        <v>27</v>
      </c>
      <c r="C29" s="53"/>
      <c r="D29" s="68">
        <v>553131.49719999998</v>
      </c>
      <c r="E29" s="68">
        <v>738115</v>
      </c>
      <c r="F29" s="69">
        <v>74.938389979881194</v>
      </c>
      <c r="G29" s="68">
        <v>648074.88399999996</v>
      </c>
      <c r="H29" s="69">
        <v>-14.6500642354781</v>
      </c>
      <c r="I29" s="68">
        <v>65244.972099999999</v>
      </c>
      <c r="J29" s="69">
        <v>11.7955626158112</v>
      </c>
      <c r="K29" s="68">
        <v>86268.675900000002</v>
      </c>
      <c r="L29" s="69">
        <v>13.311528965223699</v>
      </c>
      <c r="M29" s="69">
        <v>-0.24370031857646701</v>
      </c>
      <c r="N29" s="68">
        <v>7041364.1323999995</v>
      </c>
      <c r="O29" s="68">
        <v>169043514.90439999</v>
      </c>
      <c r="P29" s="68">
        <v>87751</v>
      </c>
      <c r="Q29" s="68">
        <v>111508</v>
      </c>
      <c r="R29" s="69">
        <v>-21.3051978333393</v>
      </c>
      <c r="S29" s="68">
        <v>6.3034210117263596</v>
      </c>
      <c r="T29" s="68">
        <v>7.3216646868386102</v>
      </c>
      <c r="U29" s="70">
        <v>-16.1538262035487</v>
      </c>
      <c r="V29" s="54"/>
      <c r="W29" s="54"/>
    </row>
    <row r="30" spans="1:23" ht="12" thickBot="1" x14ac:dyDescent="0.2">
      <c r="A30" s="50"/>
      <c r="B30" s="52" t="s">
        <v>28</v>
      </c>
      <c r="C30" s="53"/>
      <c r="D30" s="68">
        <v>935053.9497</v>
      </c>
      <c r="E30" s="68">
        <v>1882752</v>
      </c>
      <c r="F30" s="69">
        <v>49.664212264812399</v>
      </c>
      <c r="G30" s="68">
        <v>955047.18770000001</v>
      </c>
      <c r="H30" s="69">
        <v>-2.09342933600474</v>
      </c>
      <c r="I30" s="68">
        <v>101211.15979999999</v>
      </c>
      <c r="J30" s="69">
        <v>10.8240984204679</v>
      </c>
      <c r="K30" s="68">
        <v>141618.81450000001</v>
      </c>
      <c r="L30" s="69">
        <v>14.8284625434116</v>
      </c>
      <c r="M30" s="69">
        <v>-0.28532688147873198</v>
      </c>
      <c r="N30" s="68">
        <v>13267846.2541</v>
      </c>
      <c r="O30" s="68">
        <v>312304529.0147</v>
      </c>
      <c r="P30" s="68">
        <v>69441</v>
      </c>
      <c r="Q30" s="68">
        <v>122254</v>
      </c>
      <c r="R30" s="69">
        <v>-43.199404518461598</v>
      </c>
      <c r="S30" s="68">
        <v>13.4654447617402</v>
      </c>
      <c r="T30" s="68">
        <v>18.111374593878299</v>
      </c>
      <c r="U30" s="70">
        <v>-34.502609563545803</v>
      </c>
      <c r="V30" s="54"/>
      <c r="W30" s="54"/>
    </row>
    <row r="31" spans="1:23" ht="12" thickBot="1" x14ac:dyDescent="0.2">
      <c r="A31" s="50"/>
      <c r="B31" s="52" t="s">
        <v>29</v>
      </c>
      <c r="C31" s="53"/>
      <c r="D31" s="68">
        <v>723639.57290000003</v>
      </c>
      <c r="E31" s="68">
        <v>1203335</v>
      </c>
      <c r="F31" s="69">
        <v>60.136169304474599</v>
      </c>
      <c r="G31" s="68">
        <v>863140.13320000004</v>
      </c>
      <c r="H31" s="69">
        <v>-16.161982850086801</v>
      </c>
      <c r="I31" s="68">
        <v>14817.7739</v>
      </c>
      <c r="J31" s="69">
        <v>2.0476732416135701</v>
      </c>
      <c r="K31" s="68">
        <v>37158.216399999998</v>
      </c>
      <c r="L31" s="69">
        <v>4.3050039003794103</v>
      </c>
      <c r="M31" s="69">
        <v>-0.601224834354536</v>
      </c>
      <c r="N31" s="68">
        <v>11271065.5779</v>
      </c>
      <c r="O31" s="68">
        <v>261382339.7137</v>
      </c>
      <c r="P31" s="68">
        <v>25749</v>
      </c>
      <c r="Q31" s="68">
        <v>32517</v>
      </c>
      <c r="R31" s="69">
        <v>-20.813728203708799</v>
      </c>
      <c r="S31" s="68">
        <v>28.103599087343198</v>
      </c>
      <c r="T31" s="68">
        <v>33.117936174923898</v>
      </c>
      <c r="U31" s="70">
        <v>-17.842330699340799</v>
      </c>
      <c r="V31" s="54"/>
      <c r="W31" s="54"/>
    </row>
    <row r="32" spans="1:23" ht="12" thickBot="1" x14ac:dyDescent="0.2">
      <c r="A32" s="50"/>
      <c r="B32" s="52" t="s">
        <v>30</v>
      </c>
      <c r="C32" s="53"/>
      <c r="D32" s="68">
        <v>80126.502099999998</v>
      </c>
      <c r="E32" s="68">
        <v>170847</v>
      </c>
      <c r="F32" s="69">
        <v>46.8995663371321</v>
      </c>
      <c r="G32" s="68">
        <v>119238.09600000001</v>
      </c>
      <c r="H32" s="69">
        <v>-32.801256655423302</v>
      </c>
      <c r="I32" s="68">
        <v>21786.735499999999</v>
      </c>
      <c r="J32" s="69">
        <v>27.1904238036119</v>
      </c>
      <c r="K32" s="68">
        <v>29277.602800000001</v>
      </c>
      <c r="L32" s="69">
        <v>24.5538999549272</v>
      </c>
      <c r="M32" s="69">
        <v>-0.25585657921419702</v>
      </c>
      <c r="N32" s="68">
        <v>1090659.0955000001</v>
      </c>
      <c r="O32" s="68">
        <v>39246503.818000004</v>
      </c>
      <c r="P32" s="68">
        <v>17419</v>
      </c>
      <c r="Q32" s="68">
        <v>22445</v>
      </c>
      <c r="R32" s="69">
        <v>-22.3925150367565</v>
      </c>
      <c r="S32" s="68">
        <v>4.5999484528388503</v>
      </c>
      <c r="T32" s="68">
        <v>5.9177171307640899</v>
      </c>
      <c r="U32" s="70">
        <v>-28.6474661930609</v>
      </c>
      <c r="V32" s="54"/>
      <c r="W32" s="54"/>
    </row>
    <row r="33" spans="1:23" ht="12" thickBot="1" x14ac:dyDescent="0.2">
      <c r="A33" s="50"/>
      <c r="B33" s="52" t="s">
        <v>31</v>
      </c>
      <c r="C33" s="53"/>
      <c r="D33" s="71"/>
      <c r="E33" s="71"/>
      <c r="F33" s="71"/>
      <c r="G33" s="68">
        <v>98.498000000000005</v>
      </c>
      <c r="H33" s="71"/>
      <c r="I33" s="71"/>
      <c r="J33" s="71"/>
      <c r="K33" s="68">
        <v>20.532</v>
      </c>
      <c r="L33" s="69">
        <v>20.8450933013868</v>
      </c>
      <c r="M33" s="71"/>
      <c r="N33" s="68">
        <v>51.052100000000003</v>
      </c>
      <c r="O33" s="68">
        <v>4916.3107</v>
      </c>
      <c r="P33" s="71"/>
      <c r="Q33" s="68">
        <v>1</v>
      </c>
      <c r="R33" s="71"/>
      <c r="S33" s="71"/>
      <c r="T33" s="68">
        <v>2.0354000000000001</v>
      </c>
      <c r="U33" s="72"/>
      <c r="V33" s="54"/>
      <c r="W33" s="54"/>
    </row>
    <row r="34" spans="1:23" ht="12" thickBot="1" x14ac:dyDescent="0.2">
      <c r="A34" s="50"/>
      <c r="B34" s="52" t="s">
        <v>36</v>
      </c>
      <c r="C34" s="5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54"/>
      <c r="W34" s="54"/>
    </row>
    <row r="35" spans="1:23" ht="12" thickBot="1" x14ac:dyDescent="0.2">
      <c r="A35" s="50"/>
      <c r="B35" s="52" t="s">
        <v>32</v>
      </c>
      <c r="C35" s="53"/>
      <c r="D35" s="68">
        <v>76210.37</v>
      </c>
      <c r="E35" s="68">
        <v>250875</v>
      </c>
      <c r="F35" s="69">
        <v>30.377825610363701</v>
      </c>
      <c r="G35" s="68">
        <v>157356.75820000001</v>
      </c>
      <c r="H35" s="69">
        <v>-51.5684163351047</v>
      </c>
      <c r="I35" s="68">
        <v>11980.016</v>
      </c>
      <c r="J35" s="69">
        <v>15.719666496829801</v>
      </c>
      <c r="K35" s="68">
        <v>13559.9926</v>
      </c>
      <c r="L35" s="69">
        <v>8.6173563532398703</v>
      </c>
      <c r="M35" s="69">
        <v>-0.116517511963834</v>
      </c>
      <c r="N35" s="68">
        <v>1964745.0929</v>
      </c>
      <c r="O35" s="68">
        <v>43204605.770199999</v>
      </c>
      <c r="P35" s="68">
        <v>5348</v>
      </c>
      <c r="Q35" s="68">
        <v>15329</v>
      </c>
      <c r="R35" s="69">
        <v>-65.111879444190805</v>
      </c>
      <c r="S35" s="68">
        <v>14.250256170530999</v>
      </c>
      <c r="T35" s="68">
        <v>15.886441137712801</v>
      </c>
      <c r="U35" s="70">
        <v>-11.481793362882501</v>
      </c>
      <c r="V35" s="54"/>
      <c r="W35" s="54"/>
    </row>
    <row r="36" spans="1:23" ht="12" customHeight="1" thickBot="1" x14ac:dyDescent="0.2">
      <c r="A36" s="50"/>
      <c r="B36" s="52" t="s">
        <v>37</v>
      </c>
      <c r="C36" s="53"/>
      <c r="D36" s="71"/>
      <c r="E36" s="68">
        <v>849095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54"/>
      <c r="W36" s="54"/>
    </row>
    <row r="37" spans="1:23" ht="12" thickBot="1" x14ac:dyDescent="0.2">
      <c r="A37" s="50"/>
      <c r="B37" s="52" t="s">
        <v>38</v>
      </c>
      <c r="C37" s="53"/>
      <c r="D37" s="71"/>
      <c r="E37" s="68">
        <v>316737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54"/>
      <c r="W37" s="54"/>
    </row>
    <row r="38" spans="1:23" ht="12" thickBot="1" x14ac:dyDescent="0.2">
      <c r="A38" s="50"/>
      <c r="B38" s="52" t="s">
        <v>39</v>
      </c>
      <c r="C38" s="53"/>
      <c r="D38" s="71"/>
      <c r="E38" s="68">
        <v>391625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54"/>
      <c r="W38" s="54"/>
    </row>
    <row r="39" spans="1:23" ht="12" customHeight="1" thickBot="1" x14ac:dyDescent="0.2">
      <c r="A39" s="50"/>
      <c r="B39" s="52" t="s">
        <v>33</v>
      </c>
      <c r="C39" s="53"/>
      <c r="D39" s="68">
        <v>332086.15399999998</v>
      </c>
      <c r="E39" s="68">
        <v>408480</v>
      </c>
      <c r="F39" s="69">
        <v>81.298020466118302</v>
      </c>
      <c r="G39" s="68">
        <v>321159.83010000002</v>
      </c>
      <c r="H39" s="69">
        <v>3.4021452485504899</v>
      </c>
      <c r="I39" s="68">
        <v>21049.566699999999</v>
      </c>
      <c r="J39" s="69">
        <v>6.33858607064961</v>
      </c>
      <c r="K39" s="68">
        <v>20307.319</v>
      </c>
      <c r="L39" s="69">
        <v>6.32311923744538</v>
      </c>
      <c r="M39" s="69">
        <v>3.6550748033258001E-2</v>
      </c>
      <c r="N39" s="68">
        <v>3553613.2951000002</v>
      </c>
      <c r="O39" s="68">
        <v>72344018.293099999</v>
      </c>
      <c r="P39" s="68">
        <v>471</v>
      </c>
      <c r="Q39" s="68">
        <v>802</v>
      </c>
      <c r="R39" s="69">
        <v>-41.271820448877797</v>
      </c>
      <c r="S39" s="68">
        <v>705.06614437367296</v>
      </c>
      <c r="T39" s="68">
        <v>770.86344152119705</v>
      </c>
      <c r="U39" s="70">
        <v>-9.3320743979238205</v>
      </c>
      <c r="V39" s="54"/>
      <c r="W39" s="54"/>
    </row>
    <row r="40" spans="1:23" ht="12" thickBot="1" x14ac:dyDescent="0.2">
      <c r="A40" s="50"/>
      <c r="B40" s="52" t="s">
        <v>34</v>
      </c>
      <c r="C40" s="53"/>
      <c r="D40" s="68">
        <v>433876.26789999998</v>
      </c>
      <c r="E40" s="68">
        <v>381556</v>
      </c>
      <c r="F40" s="69">
        <v>113.71234311608301</v>
      </c>
      <c r="G40" s="68">
        <v>295096.90999999997</v>
      </c>
      <c r="H40" s="69">
        <v>47.0284009073494</v>
      </c>
      <c r="I40" s="68">
        <v>25268.684399999998</v>
      </c>
      <c r="J40" s="69">
        <v>5.8239378987706996</v>
      </c>
      <c r="K40" s="68">
        <v>25182.237000000001</v>
      </c>
      <c r="L40" s="69">
        <v>8.5335481825275608</v>
      </c>
      <c r="M40" s="69">
        <v>3.4328721471409999E-3</v>
      </c>
      <c r="N40" s="68">
        <v>4662582.2969000004</v>
      </c>
      <c r="O40" s="68">
        <v>139236524.98679999</v>
      </c>
      <c r="P40" s="68">
        <v>2453</v>
      </c>
      <c r="Q40" s="68">
        <v>3416</v>
      </c>
      <c r="R40" s="69">
        <v>-28.190866510538601</v>
      </c>
      <c r="S40" s="68">
        <v>176.87577166734599</v>
      </c>
      <c r="T40" s="68">
        <v>199.910732347775</v>
      </c>
      <c r="U40" s="70">
        <v>-13.023242507035601</v>
      </c>
      <c r="V40" s="54"/>
      <c r="W40" s="54"/>
    </row>
    <row r="41" spans="1:23" ht="12" thickBot="1" x14ac:dyDescent="0.2">
      <c r="A41" s="50"/>
      <c r="B41" s="52" t="s">
        <v>40</v>
      </c>
      <c r="C41" s="53"/>
      <c r="D41" s="71"/>
      <c r="E41" s="68">
        <v>322934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54"/>
      <c r="W41" s="54"/>
    </row>
    <row r="42" spans="1:23" ht="12" thickBot="1" x14ac:dyDescent="0.2">
      <c r="A42" s="50"/>
      <c r="B42" s="52" t="s">
        <v>41</v>
      </c>
      <c r="C42" s="53"/>
      <c r="D42" s="71"/>
      <c r="E42" s="68">
        <v>123608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54"/>
      <c r="W42" s="54"/>
    </row>
    <row r="43" spans="1:23" ht="12" thickBot="1" x14ac:dyDescent="0.2">
      <c r="A43" s="50"/>
      <c r="B43" s="52" t="s">
        <v>71</v>
      </c>
      <c r="C43" s="5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54"/>
      <c r="W43" s="54"/>
    </row>
    <row r="44" spans="1:23" ht="12" thickBot="1" x14ac:dyDescent="0.2">
      <c r="A44" s="51"/>
      <c r="B44" s="52" t="s">
        <v>35</v>
      </c>
      <c r="C44" s="53"/>
      <c r="D44" s="73">
        <v>41067.549899999998</v>
      </c>
      <c r="E44" s="73">
        <v>0</v>
      </c>
      <c r="F44" s="74"/>
      <c r="G44" s="73">
        <v>191981.88029999999</v>
      </c>
      <c r="H44" s="75">
        <v>-78.608632316848897</v>
      </c>
      <c r="I44" s="73">
        <v>3760.0434</v>
      </c>
      <c r="J44" s="75">
        <v>9.1557529220899507</v>
      </c>
      <c r="K44" s="73">
        <v>32544.0488</v>
      </c>
      <c r="L44" s="75">
        <v>16.951625199807999</v>
      </c>
      <c r="M44" s="75">
        <v>-0.884462949797445</v>
      </c>
      <c r="N44" s="73">
        <v>468398.24080000003</v>
      </c>
      <c r="O44" s="73">
        <v>9104991.0403000005</v>
      </c>
      <c r="P44" s="73">
        <v>31</v>
      </c>
      <c r="Q44" s="73">
        <v>55</v>
      </c>
      <c r="R44" s="75">
        <v>-43.636363636363598</v>
      </c>
      <c r="S44" s="73">
        <v>1324.7596741935499</v>
      </c>
      <c r="T44" s="73">
        <v>873.41701999999998</v>
      </c>
      <c r="U44" s="76">
        <v>34.069776049629901</v>
      </c>
      <c r="V44" s="54"/>
      <c r="W44" s="54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37:C37"/>
    <mergeCell ref="B38:C38"/>
    <mergeCell ref="B39:C39"/>
    <mergeCell ref="B13:C13"/>
    <mergeCell ref="B14:C14"/>
    <mergeCell ref="B15:C15"/>
    <mergeCell ref="B16:C16"/>
    <mergeCell ref="B17:C17"/>
    <mergeCell ref="B19:C19"/>
    <mergeCell ref="B20:C20"/>
    <mergeCell ref="B21:C21"/>
    <mergeCell ref="B22:C22"/>
    <mergeCell ref="B23:C23"/>
    <mergeCell ref="B24:C24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activeCell="C31" sqref="C3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70681</v>
      </c>
      <c r="D2" s="32">
        <v>772247.41267264995</v>
      </c>
      <c r="E2" s="32">
        <v>581694.86692820501</v>
      </c>
      <c r="F2" s="32">
        <v>190552.54574444401</v>
      </c>
      <c r="G2" s="32">
        <v>581694.86692820501</v>
      </c>
      <c r="H2" s="32">
        <v>0.246750643145526</v>
      </c>
    </row>
    <row r="3" spans="1:8" ht="14.25" x14ac:dyDescent="0.2">
      <c r="A3" s="32">
        <v>2</v>
      </c>
      <c r="B3" s="33">
        <v>13</v>
      </c>
      <c r="C3" s="32">
        <v>13941.012000000001</v>
      </c>
      <c r="D3" s="32">
        <v>109218.76697342101</v>
      </c>
      <c r="E3" s="32">
        <v>84103.738842099701</v>
      </c>
      <c r="F3" s="32">
        <v>25115.0281313214</v>
      </c>
      <c r="G3" s="32">
        <v>84103.738842099701</v>
      </c>
      <c r="H3" s="32">
        <v>0.22995158091679699</v>
      </c>
    </row>
    <row r="4" spans="1:8" ht="14.25" x14ac:dyDescent="0.2">
      <c r="A4" s="32">
        <v>3</v>
      </c>
      <c r="B4" s="33">
        <v>14</v>
      </c>
      <c r="C4" s="32">
        <v>97860</v>
      </c>
      <c r="D4" s="32">
        <v>127355.476864103</v>
      </c>
      <c r="E4" s="32">
        <v>96333.530164957294</v>
      </c>
      <c r="F4" s="32">
        <v>31021.946699145301</v>
      </c>
      <c r="G4" s="32">
        <v>96333.530164957294</v>
      </c>
      <c r="H4" s="32">
        <v>0.243585493635644</v>
      </c>
    </row>
    <row r="5" spans="1:8" ht="14.25" x14ac:dyDescent="0.2">
      <c r="A5" s="32">
        <v>4</v>
      </c>
      <c r="B5" s="33">
        <v>15</v>
      </c>
      <c r="C5" s="32">
        <v>3338</v>
      </c>
      <c r="D5" s="32">
        <v>54082.1452598291</v>
      </c>
      <c r="E5" s="32">
        <v>42076.335623931598</v>
      </c>
      <c r="F5" s="32">
        <v>12005.8096358974</v>
      </c>
      <c r="G5" s="32">
        <v>42076.335623931598</v>
      </c>
      <c r="H5" s="32">
        <v>0.221992111781392</v>
      </c>
    </row>
    <row r="6" spans="1:8" ht="14.25" x14ac:dyDescent="0.2">
      <c r="A6" s="32">
        <v>5</v>
      </c>
      <c r="B6" s="33">
        <v>16</v>
      </c>
      <c r="C6" s="32">
        <v>1814</v>
      </c>
      <c r="D6" s="32">
        <v>114402.128997436</v>
      </c>
      <c r="E6" s="32">
        <v>86746.298402564105</v>
      </c>
      <c r="F6" s="32">
        <v>27655.830594871801</v>
      </c>
      <c r="G6" s="32">
        <v>86746.298402564105</v>
      </c>
      <c r="H6" s="32">
        <v>0.24174227208211899</v>
      </c>
    </row>
    <row r="7" spans="1:8" ht="14.25" x14ac:dyDescent="0.2">
      <c r="A7" s="32">
        <v>6</v>
      </c>
      <c r="B7" s="33">
        <v>17</v>
      </c>
      <c r="C7" s="32">
        <v>21184</v>
      </c>
      <c r="D7" s="32">
        <v>288825.53726581199</v>
      </c>
      <c r="E7" s="32">
        <v>205377.77196239299</v>
      </c>
      <c r="F7" s="32">
        <v>83447.765303418797</v>
      </c>
      <c r="G7" s="32">
        <v>205377.77196239299</v>
      </c>
      <c r="H7" s="32">
        <v>0.28892100779378199</v>
      </c>
    </row>
    <row r="8" spans="1:8" ht="14.25" x14ac:dyDescent="0.2">
      <c r="A8" s="32">
        <v>7</v>
      </c>
      <c r="B8" s="33">
        <v>18</v>
      </c>
      <c r="C8" s="32">
        <v>46885</v>
      </c>
      <c r="D8" s="32">
        <v>108568.357751282</v>
      </c>
      <c r="E8" s="32">
        <v>86265.180328205097</v>
      </c>
      <c r="F8" s="32">
        <v>22303.177423076901</v>
      </c>
      <c r="G8" s="32">
        <v>86265.180328205097</v>
      </c>
      <c r="H8" s="32">
        <v>0.20542981293104801</v>
      </c>
    </row>
    <row r="9" spans="1:8" ht="14.25" x14ac:dyDescent="0.2">
      <c r="A9" s="32">
        <v>8</v>
      </c>
      <c r="B9" s="33">
        <v>19</v>
      </c>
      <c r="C9" s="32">
        <v>23407</v>
      </c>
      <c r="D9" s="32">
        <v>129185.26552478599</v>
      </c>
      <c r="E9" s="32">
        <v>122236.944801709</v>
      </c>
      <c r="F9" s="32">
        <v>6948.3207230769203</v>
      </c>
      <c r="G9" s="32">
        <v>122236.944801709</v>
      </c>
      <c r="H9" s="32">
        <v>5.3785706093112999E-2</v>
      </c>
    </row>
    <row r="10" spans="1:8" ht="14.25" x14ac:dyDescent="0.2">
      <c r="A10" s="32">
        <v>9</v>
      </c>
      <c r="B10" s="33">
        <v>21</v>
      </c>
      <c r="C10" s="32">
        <v>202057</v>
      </c>
      <c r="D10" s="32">
        <v>953039.81909999996</v>
      </c>
      <c r="E10" s="32">
        <v>935274.04960000003</v>
      </c>
      <c r="F10" s="32">
        <v>17765.769499999999</v>
      </c>
      <c r="G10" s="32">
        <v>935274.04960000003</v>
      </c>
      <c r="H10" s="32">
        <v>1.86411618318079E-2</v>
      </c>
    </row>
    <row r="11" spans="1:8" ht="14.25" x14ac:dyDescent="0.2">
      <c r="A11" s="32">
        <v>10</v>
      </c>
      <c r="B11" s="33">
        <v>22</v>
      </c>
      <c r="C11" s="32">
        <v>62593.991000000002</v>
      </c>
      <c r="D11" s="32">
        <v>1039140.10627009</v>
      </c>
      <c r="E11" s="32">
        <v>1477174.82909744</v>
      </c>
      <c r="F11" s="32">
        <v>-438034.72282735002</v>
      </c>
      <c r="G11" s="32">
        <v>1477174.82909744</v>
      </c>
      <c r="H11" s="32">
        <v>-0.42153576806850701</v>
      </c>
    </row>
    <row r="12" spans="1:8" ht="14.25" x14ac:dyDescent="0.2">
      <c r="A12" s="32">
        <v>11</v>
      </c>
      <c r="B12" s="33">
        <v>23</v>
      </c>
      <c r="C12" s="32">
        <v>168299.74799999999</v>
      </c>
      <c r="D12" s="32">
        <v>1397734.7609649601</v>
      </c>
      <c r="E12" s="32">
        <v>1184444.94402393</v>
      </c>
      <c r="F12" s="32">
        <v>213289.81694102599</v>
      </c>
      <c r="G12" s="32">
        <v>1184444.94402393</v>
      </c>
      <c r="H12" s="32">
        <v>0.15259677508040001</v>
      </c>
    </row>
    <row r="13" spans="1:8" ht="14.25" x14ac:dyDescent="0.2">
      <c r="A13" s="32">
        <v>12</v>
      </c>
      <c r="B13" s="33">
        <v>24</v>
      </c>
      <c r="C13" s="32">
        <v>17694.53</v>
      </c>
      <c r="D13" s="32">
        <v>447670.11219658097</v>
      </c>
      <c r="E13" s="32">
        <v>396634.26016153803</v>
      </c>
      <c r="F13" s="32">
        <v>51035.852035042699</v>
      </c>
      <c r="G13" s="32">
        <v>396634.26016153803</v>
      </c>
      <c r="H13" s="32">
        <v>0.11400325964274299</v>
      </c>
    </row>
    <row r="14" spans="1:8" ht="14.25" x14ac:dyDescent="0.2">
      <c r="A14" s="32">
        <v>13</v>
      </c>
      <c r="B14" s="33">
        <v>25</v>
      </c>
      <c r="C14" s="32">
        <v>72662</v>
      </c>
      <c r="D14" s="32">
        <v>854810.37120000005</v>
      </c>
      <c r="E14" s="32">
        <v>795503.58940000006</v>
      </c>
      <c r="F14" s="32">
        <v>59306.781799999997</v>
      </c>
      <c r="G14" s="32">
        <v>795503.58940000006</v>
      </c>
      <c r="H14" s="32">
        <v>6.9380044742255495E-2</v>
      </c>
    </row>
    <row r="15" spans="1:8" ht="14.25" x14ac:dyDescent="0.2">
      <c r="A15" s="32">
        <v>14</v>
      </c>
      <c r="B15" s="33">
        <v>26</v>
      </c>
      <c r="C15" s="32">
        <v>51053</v>
      </c>
      <c r="D15" s="32">
        <v>290111.90437979001</v>
      </c>
      <c r="E15" s="32">
        <v>257496.49618484199</v>
      </c>
      <c r="F15" s="32">
        <v>32615.408194947398</v>
      </c>
      <c r="G15" s="32">
        <v>257496.49618484199</v>
      </c>
      <c r="H15" s="32">
        <v>0.11242354313130901</v>
      </c>
    </row>
    <row r="16" spans="1:8" ht="14.25" x14ac:dyDescent="0.2">
      <c r="A16" s="32">
        <v>15</v>
      </c>
      <c r="B16" s="33">
        <v>27</v>
      </c>
      <c r="C16" s="32">
        <v>155684.296</v>
      </c>
      <c r="D16" s="32">
        <v>1067868.6626333301</v>
      </c>
      <c r="E16" s="32">
        <v>968820.79020000005</v>
      </c>
      <c r="F16" s="32">
        <v>99047.872433333294</v>
      </c>
      <c r="G16" s="32">
        <v>968820.79020000005</v>
      </c>
      <c r="H16" s="32">
        <v>9.2752859877996696E-2</v>
      </c>
    </row>
    <row r="17" spans="1:8" ht="14.25" x14ac:dyDescent="0.2">
      <c r="A17" s="32">
        <v>16</v>
      </c>
      <c r="B17" s="33">
        <v>29</v>
      </c>
      <c r="C17" s="32">
        <v>220264</v>
      </c>
      <c r="D17" s="32">
        <v>2915799.8019564101</v>
      </c>
      <c r="E17" s="32">
        <v>2600711.5005042702</v>
      </c>
      <c r="F17" s="32">
        <v>315088.30145213701</v>
      </c>
      <c r="G17" s="32">
        <v>2600711.5005042702</v>
      </c>
      <c r="H17" s="32">
        <v>0.108062392089032</v>
      </c>
    </row>
    <row r="18" spans="1:8" ht="14.25" x14ac:dyDescent="0.2">
      <c r="A18" s="32">
        <v>17</v>
      </c>
      <c r="B18" s="33">
        <v>31</v>
      </c>
      <c r="C18" s="32">
        <v>22875.501</v>
      </c>
      <c r="D18" s="32">
        <v>184749.90806737001</v>
      </c>
      <c r="E18" s="32">
        <v>152344.241553495</v>
      </c>
      <c r="F18" s="32">
        <v>32405.666513874799</v>
      </c>
      <c r="G18" s="32">
        <v>152344.241553495</v>
      </c>
      <c r="H18" s="32">
        <v>0.17540288302637699</v>
      </c>
    </row>
    <row r="19" spans="1:8" ht="14.25" x14ac:dyDescent="0.2">
      <c r="A19" s="32">
        <v>18</v>
      </c>
      <c r="B19" s="33">
        <v>32</v>
      </c>
      <c r="C19" s="32">
        <v>9599.7109999999993</v>
      </c>
      <c r="D19" s="32">
        <v>170674.358974495</v>
      </c>
      <c r="E19" s="32">
        <v>156917.429884793</v>
      </c>
      <c r="F19" s="32">
        <v>13756.9290897022</v>
      </c>
      <c r="G19" s="32">
        <v>156917.429884793</v>
      </c>
      <c r="H19" s="32">
        <v>8.0603373420362306E-2</v>
      </c>
    </row>
    <row r="20" spans="1:8" ht="14.25" x14ac:dyDescent="0.2">
      <c r="A20" s="32">
        <v>19</v>
      </c>
      <c r="B20" s="33">
        <v>33</v>
      </c>
      <c r="C20" s="32">
        <v>25499.448</v>
      </c>
      <c r="D20" s="32">
        <v>391046.94606143999</v>
      </c>
      <c r="E20" s="32">
        <v>299964.30906465597</v>
      </c>
      <c r="F20" s="32">
        <v>91082.636996784597</v>
      </c>
      <c r="G20" s="32">
        <v>299964.30906465597</v>
      </c>
      <c r="H20" s="32">
        <v>0.232919954788431</v>
      </c>
    </row>
    <row r="21" spans="1:8" ht="14.25" x14ac:dyDescent="0.2">
      <c r="A21" s="32">
        <v>20</v>
      </c>
      <c r="B21" s="33">
        <v>34</v>
      </c>
      <c r="C21" s="32">
        <v>47085.83</v>
      </c>
      <c r="D21" s="32">
        <v>202831.61913569301</v>
      </c>
      <c r="E21" s="32">
        <v>166119.75351149801</v>
      </c>
      <c r="F21" s="32">
        <v>36711.865624195103</v>
      </c>
      <c r="G21" s="32">
        <v>166119.75351149801</v>
      </c>
      <c r="H21" s="32">
        <v>0.180996758693895</v>
      </c>
    </row>
    <row r="22" spans="1:8" ht="14.25" x14ac:dyDescent="0.2">
      <c r="A22" s="32">
        <v>21</v>
      </c>
      <c r="B22" s="33">
        <v>35</v>
      </c>
      <c r="C22" s="32">
        <v>26097.584999999999</v>
      </c>
      <c r="D22" s="32">
        <v>637074.94121327403</v>
      </c>
      <c r="E22" s="32">
        <v>619709.25958141603</v>
      </c>
      <c r="F22" s="32">
        <v>17365.681631858399</v>
      </c>
      <c r="G22" s="32">
        <v>619709.25958141603</v>
      </c>
      <c r="H22" s="32">
        <v>2.7258459732832099E-2</v>
      </c>
    </row>
    <row r="23" spans="1:8" ht="14.25" x14ac:dyDescent="0.2">
      <c r="A23" s="32">
        <v>22</v>
      </c>
      <c r="B23" s="33">
        <v>36</v>
      </c>
      <c r="C23" s="32">
        <v>128594.80499999999</v>
      </c>
      <c r="D23" s="32">
        <v>553131.49463274295</v>
      </c>
      <c r="E23" s="32">
        <v>487886.51250039099</v>
      </c>
      <c r="F23" s="32">
        <v>65244.982132352197</v>
      </c>
      <c r="G23" s="32">
        <v>487886.51250039099</v>
      </c>
      <c r="H23" s="32">
        <v>0.117955644842954</v>
      </c>
    </row>
    <row r="24" spans="1:8" ht="14.25" x14ac:dyDescent="0.2">
      <c r="A24" s="32">
        <v>23</v>
      </c>
      <c r="B24" s="33">
        <v>37</v>
      </c>
      <c r="C24" s="32">
        <v>113150.91</v>
      </c>
      <c r="D24" s="32">
        <v>935053.92164336296</v>
      </c>
      <c r="E24" s="32">
        <v>833842.79380499304</v>
      </c>
      <c r="F24" s="32">
        <v>101211.12783837</v>
      </c>
      <c r="G24" s="32">
        <v>833842.79380499304</v>
      </c>
      <c r="H24" s="32">
        <v>0.108240953270899</v>
      </c>
    </row>
    <row r="25" spans="1:8" ht="14.25" x14ac:dyDescent="0.2">
      <c r="A25" s="32">
        <v>24</v>
      </c>
      <c r="B25" s="33">
        <v>38</v>
      </c>
      <c r="C25" s="32">
        <v>139731.65900000001</v>
      </c>
      <c r="D25" s="32">
        <v>723639.58389999997</v>
      </c>
      <c r="E25" s="32">
        <v>708821.77430000005</v>
      </c>
      <c r="F25" s="32">
        <v>14817.809600000001</v>
      </c>
      <c r="G25" s="32">
        <v>708821.77430000005</v>
      </c>
      <c r="H25" s="32">
        <v>2.0476781438821499E-2</v>
      </c>
    </row>
    <row r="26" spans="1:8" ht="14.25" x14ac:dyDescent="0.2">
      <c r="A26" s="32">
        <v>25</v>
      </c>
      <c r="B26" s="33">
        <v>39</v>
      </c>
      <c r="C26" s="32">
        <v>57095.326999999997</v>
      </c>
      <c r="D26" s="32">
        <v>80126.447262211601</v>
      </c>
      <c r="E26" s="32">
        <v>58339.754096388002</v>
      </c>
      <c r="F26" s="32">
        <v>21786.693165823599</v>
      </c>
      <c r="G26" s="32">
        <v>58339.754096388002</v>
      </c>
      <c r="H26" s="32">
        <v>0.27190389578271501</v>
      </c>
    </row>
    <row r="27" spans="1:8" ht="14.25" x14ac:dyDescent="0.2">
      <c r="A27" s="32">
        <v>26</v>
      </c>
      <c r="B27" s="33">
        <v>42</v>
      </c>
      <c r="C27" s="32">
        <v>3511.0210000000002</v>
      </c>
      <c r="D27" s="32">
        <v>76210.369500000001</v>
      </c>
      <c r="E27" s="32">
        <v>64230.353199999998</v>
      </c>
      <c r="F27" s="32">
        <v>11980.016299999999</v>
      </c>
      <c r="G27" s="32">
        <v>64230.353199999998</v>
      </c>
      <c r="H27" s="32">
        <v>0.15719666993610401</v>
      </c>
    </row>
    <row r="28" spans="1:8" ht="14.25" x14ac:dyDescent="0.2">
      <c r="A28" s="32">
        <v>27</v>
      </c>
      <c r="B28" s="33">
        <v>75</v>
      </c>
      <c r="C28" s="32">
        <v>479</v>
      </c>
      <c r="D28" s="32">
        <v>332086.15384615399</v>
      </c>
      <c r="E28" s="32">
        <v>311036.588888889</v>
      </c>
      <c r="F28" s="32">
        <v>21049.564957265</v>
      </c>
      <c r="G28" s="32">
        <v>311036.588888889</v>
      </c>
      <c r="H28" s="32">
        <v>6.3385855488020795E-2</v>
      </c>
    </row>
    <row r="29" spans="1:8" ht="14.25" x14ac:dyDescent="0.2">
      <c r="A29" s="32">
        <v>28</v>
      </c>
      <c r="B29" s="33">
        <v>76</v>
      </c>
      <c r="C29" s="32">
        <v>2569</v>
      </c>
      <c r="D29" s="32">
        <v>433876.25386495702</v>
      </c>
      <c r="E29" s="32">
        <v>408607.58157008502</v>
      </c>
      <c r="F29" s="32">
        <v>25268.672294871802</v>
      </c>
      <c r="G29" s="32">
        <v>408607.58157008502</v>
      </c>
      <c r="H29" s="32">
        <v>5.8239352971680702E-2</v>
      </c>
    </row>
    <row r="30" spans="1:8" ht="14.25" x14ac:dyDescent="0.2">
      <c r="A30" s="32">
        <v>29</v>
      </c>
      <c r="B30" s="33">
        <v>99</v>
      </c>
      <c r="C30" s="32">
        <v>31</v>
      </c>
      <c r="D30" s="32">
        <v>41067.549958399497</v>
      </c>
      <c r="E30" s="32">
        <v>37307.507034263697</v>
      </c>
      <c r="F30" s="32">
        <v>3760.0429241358402</v>
      </c>
      <c r="G30" s="32">
        <v>37307.507034263697</v>
      </c>
      <c r="H30" s="32">
        <v>9.1557517503349506E-2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2014-09-11T00:41:21Z</dcterms:modified>
</cp:coreProperties>
</file>