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<sst xmlns="http://schemas.openxmlformats.org/spreadsheetml/2006/main" count="116" uniqueCount="73">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</sst>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3" sqref="N1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15667229.9012</v>
      </c>
      <c r="F3" s="25">
        <f>RA!I7</f>
        <v>1515222.5012000001</v>
      </c>
      <c r="G3" s="16">
        <f>E3-F3</f>
        <v>14152007.4</v>
      </c>
      <c r="H3" s="27">
        <f>RA!J7</f>
        <v>9.6712852926473296</v>
      </c>
      <c r="I3" s="20">
        <f>SUM(I4:I40)</f>
        <v>15667234.53184318</v>
      </c>
      <c r="J3" s="21">
        <f>SUM(J4:J40)</f>
        <v>14152007.360638874</v>
      </c>
      <c r="K3" s="22">
        <f>E3-I3</f>
        <v>-4.6306431796401739</v>
      </c>
      <c r="L3" s="22">
        <f>G3-J3</f>
        <v>3.9361126720905304E-2</v>
      </c>
    </row>
    <row r="4" spans="1:13" x14ac:dyDescent="0.15">
      <c r="A4" s="41">
        <f>RA!A8</f>
        <v>41892</v>
      </c>
      <c r="B4" s="12">
        <v>12</v>
      </c>
      <c r="C4" s="38" t="s">
        <v>6</v>
      </c>
      <c r="D4" s="38"/>
      <c r="E4" s="15">
        <f>VLOOKUP(C4,RA!B8:D39,3,0)</f>
        <v>775035.59900000005</v>
      </c>
      <c r="F4" s="25">
        <f>VLOOKUP(C4,RA!B8:I43,8,0)</f>
        <v>169676.6557</v>
      </c>
      <c r="G4" s="16">
        <f t="shared" ref="G4:G40" si="0">E4-F4</f>
        <v>605358.94330000004</v>
      </c>
      <c r="H4" s="27">
        <f>RA!J8</f>
        <v>21.892756399696701</v>
      </c>
      <c r="I4" s="20">
        <f>VLOOKUP(B4,RMS!B:D,3,FALSE)</f>
        <v>775036.51963675197</v>
      </c>
      <c r="J4" s="21">
        <f>VLOOKUP(B4,RMS!B:E,4,FALSE)</f>
        <v>605358.94508888898</v>
      </c>
      <c r="K4" s="22">
        <f t="shared" ref="K4:K40" si="1">E4-I4</f>
        <v>-0.92063675192184746</v>
      </c>
      <c r="L4" s="22">
        <f t="shared" ref="L4:L40" si="2">G4-J4</f>
        <v>-1.7888889415189624E-3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101054.0472</v>
      </c>
      <c r="F5" s="25">
        <f>VLOOKUP(C5,RA!B9:I44,8,0)</f>
        <v>22917.479800000001</v>
      </c>
      <c r="G5" s="16">
        <f t="shared" si="0"/>
        <v>78136.5674</v>
      </c>
      <c r="H5" s="27">
        <f>RA!J9</f>
        <v>22.67843835551</v>
      </c>
      <c r="I5" s="20">
        <f>VLOOKUP(B5,RMS!B:D,3,FALSE)</f>
        <v>101054.084397481</v>
      </c>
      <c r="J5" s="21">
        <f>VLOOKUP(B5,RMS!B:E,4,FALSE)</f>
        <v>78136.555079600599</v>
      </c>
      <c r="K5" s="22">
        <f t="shared" si="1"/>
        <v>-3.7197480996837839E-2</v>
      </c>
      <c r="L5" s="22">
        <f t="shared" si="2"/>
        <v>1.2320399400778115E-2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114621.8486</v>
      </c>
      <c r="F6" s="25">
        <f>VLOOKUP(C6,RA!B10:I45,8,0)</f>
        <v>28076.355800000001</v>
      </c>
      <c r="G6" s="16">
        <f t="shared" si="0"/>
        <v>86545.492799999993</v>
      </c>
      <c r="H6" s="27">
        <f>RA!J10</f>
        <v>24.494767919839699</v>
      </c>
      <c r="I6" s="20">
        <f>VLOOKUP(B6,RMS!B:D,3,FALSE)</f>
        <v>114623.946981197</v>
      </c>
      <c r="J6" s="21">
        <f>VLOOKUP(B6,RMS!B:E,4,FALSE)</f>
        <v>86545.493041880298</v>
      </c>
      <c r="K6" s="22">
        <f t="shared" si="1"/>
        <v>-2.0983811970072566</v>
      </c>
      <c r="L6" s="22">
        <f t="shared" si="2"/>
        <v>-2.4188030511140823E-4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62812.938099999999</v>
      </c>
      <c r="F7" s="25">
        <f>VLOOKUP(C7,RA!B11:I46,8,0)</f>
        <v>13244.874</v>
      </c>
      <c r="G7" s="16">
        <f t="shared" si="0"/>
        <v>49568.064100000003</v>
      </c>
      <c r="H7" s="27">
        <f>RA!J11</f>
        <v>21.086219496553099</v>
      </c>
      <c r="I7" s="20">
        <f>VLOOKUP(B7,RMS!B:D,3,FALSE)</f>
        <v>62812.980857265</v>
      </c>
      <c r="J7" s="21">
        <f>VLOOKUP(B7,RMS!B:E,4,FALSE)</f>
        <v>49568.064218803403</v>
      </c>
      <c r="K7" s="22">
        <f t="shared" si="1"/>
        <v>-4.2757265000545885E-2</v>
      </c>
      <c r="L7" s="22">
        <f t="shared" si="2"/>
        <v>-1.1880340025527403E-4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172722.92189999999</v>
      </c>
      <c r="F8" s="25">
        <f>VLOOKUP(C8,RA!B12:I47,8,0)</f>
        <v>8479.6741999999995</v>
      </c>
      <c r="G8" s="16">
        <f t="shared" si="0"/>
        <v>164243.24769999998</v>
      </c>
      <c r="H8" s="27">
        <f>RA!J12</f>
        <v>4.9094087262543002</v>
      </c>
      <c r="I8" s="20">
        <f>VLOOKUP(B8,RMS!B:D,3,FALSE)</f>
        <v>172722.90677948701</v>
      </c>
      <c r="J8" s="21">
        <f>VLOOKUP(B8,RMS!B:E,4,FALSE)</f>
        <v>164243.24757265</v>
      </c>
      <c r="K8" s="22">
        <f t="shared" si="1"/>
        <v>1.5120512980502099E-2</v>
      </c>
      <c r="L8" s="22">
        <f t="shared" si="2"/>
        <v>1.2734998017549515E-4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272108.46629999997</v>
      </c>
      <c r="F9" s="25">
        <f>VLOOKUP(C9,RA!B13:I48,8,0)</f>
        <v>70565.469500000007</v>
      </c>
      <c r="G9" s="16">
        <f t="shared" si="0"/>
        <v>201542.99679999996</v>
      </c>
      <c r="H9" s="27">
        <f>RA!J13</f>
        <v>25.932845993186199</v>
      </c>
      <c r="I9" s="20">
        <f>VLOOKUP(B9,RMS!B:D,3,FALSE)</f>
        <v>272108.744031624</v>
      </c>
      <c r="J9" s="21">
        <f>VLOOKUP(B9,RMS!B:E,4,FALSE)</f>
        <v>201542.99583076901</v>
      </c>
      <c r="K9" s="22">
        <f t="shared" si="1"/>
        <v>-0.2777316240244545</v>
      </c>
      <c r="L9" s="22">
        <f t="shared" si="2"/>
        <v>9.6923095406964421E-4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114990.0471</v>
      </c>
      <c r="F10" s="25">
        <f>VLOOKUP(C10,RA!B14:I49,8,0)</f>
        <v>22104.872200000002</v>
      </c>
      <c r="G10" s="16">
        <f t="shared" si="0"/>
        <v>92885.174899999998</v>
      </c>
      <c r="H10" s="27">
        <f>RA!J14</f>
        <v>19.223291717392499</v>
      </c>
      <c r="I10" s="20">
        <f>VLOOKUP(B10,RMS!B:D,3,FALSE)</f>
        <v>114990.050941026</v>
      </c>
      <c r="J10" s="21">
        <f>VLOOKUP(B10,RMS!B:E,4,FALSE)</f>
        <v>92885.172568376103</v>
      </c>
      <c r="K10" s="22">
        <f t="shared" si="1"/>
        <v>-3.8410260021919385E-3</v>
      </c>
      <c r="L10" s="22">
        <f t="shared" si="2"/>
        <v>2.331623894860968E-3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304757.18729999999</v>
      </c>
      <c r="F11" s="25">
        <f>VLOOKUP(C11,RA!B15:I50,8,0)</f>
        <v>-57228.184699999998</v>
      </c>
      <c r="G11" s="16">
        <f t="shared" si="0"/>
        <v>361985.37199999997</v>
      </c>
      <c r="H11" s="27">
        <f>RA!J15</f>
        <v>-18.778288777046999</v>
      </c>
      <c r="I11" s="20">
        <f>VLOOKUP(B11,RMS!B:D,3,FALSE)</f>
        <v>304757.33800769201</v>
      </c>
      <c r="J11" s="21">
        <f>VLOOKUP(B11,RMS!B:E,4,FALSE)</f>
        <v>361985.373233333</v>
      </c>
      <c r="K11" s="22">
        <f t="shared" si="1"/>
        <v>-0.15070769202429801</v>
      </c>
      <c r="L11" s="22">
        <f t="shared" si="2"/>
        <v>-1.2333330232650042E-3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923281.42220000003</v>
      </c>
      <c r="F12" s="25">
        <f>VLOOKUP(C12,RA!B16:I51,8,0)</f>
        <v>1712.9492</v>
      </c>
      <c r="G12" s="16">
        <f t="shared" si="0"/>
        <v>921568.473</v>
      </c>
      <c r="H12" s="27">
        <f>RA!J16</f>
        <v>0.185528394573171</v>
      </c>
      <c r="I12" s="20">
        <f>VLOOKUP(B12,RMS!B:D,3,FALSE)</f>
        <v>923280.96759999997</v>
      </c>
      <c r="J12" s="21">
        <f>VLOOKUP(B12,RMS!B:E,4,FALSE)</f>
        <v>921568.473</v>
      </c>
      <c r="K12" s="22">
        <f t="shared" si="1"/>
        <v>0.45460000005550683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778650.76749999996</v>
      </c>
      <c r="F13" s="25">
        <f>VLOOKUP(C13,RA!B17:I52,8,0)</f>
        <v>-181827.5998</v>
      </c>
      <c r="G13" s="16">
        <f t="shared" si="0"/>
        <v>960478.36729999993</v>
      </c>
      <c r="H13" s="27">
        <f>RA!J17</f>
        <v>-23.3516240385649</v>
      </c>
      <c r="I13" s="20">
        <f>VLOOKUP(B13,RMS!B:D,3,FALSE)</f>
        <v>778650.82754017098</v>
      </c>
      <c r="J13" s="21">
        <f>VLOOKUP(B13,RMS!B:E,4,FALSE)</f>
        <v>960478.36695042695</v>
      </c>
      <c r="K13" s="22">
        <f t="shared" si="1"/>
        <v>-6.0040171025320888E-2</v>
      </c>
      <c r="L13" s="22">
        <f t="shared" si="2"/>
        <v>3.495729761198163E-4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1292343.3492999999</v>
      </c>
      <c r="F14" s="25">
        <f>VLOOKUP(C14,RA!B18:I53,8,0)</f>
        <v>181022.40359999999</v>
      </c>
      <c r="G14" s="16">
        <f t="shared" si="0"/>
        <v>1111320.9456999998</v>
      </c>
      <c r="H14" s="27">
        <f>RA!J18</f>
        <v>14.007299507367801</v>
      </c>
      <c r="I14" s="20">
        <f>VLOOKUP(B14,RMS!B:D,3,FALSE)</f>
        <v>1292343.58545385</v>
      </c>
      <c r="J14" s="21">
        <f>VLOOKUP(B14,RMS!B:E,4,FALSE)</f>
        <v>1111320.93430769</v>
      </c>
      <c r="K14" s="22">
        <f t="shared" si="1"/>
        <v>-0.23615385009907186</v>
      </c>
      <c r="L14" s="22">
        <f t="shared" si="2"/>
        <v>1.1392309796065092E-2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702365.03929999995</v>
      </c>
      <c r="F15" s="25">
        <f>VLOOKUP(C15,RA!B19:I54,8,0)</f>
        <v>34818.1397</v>
      </c>
      <c r="G15" s="16">
        <f t="shared" si="0"/>
        <v>667546.89959999989</v>
      </c>
      <c r="H15" s="27">
        <f>RA!J19</f>
        <v>4.9572711840414101</v>
      </c>
      <c r="I15" s="20">
        <f>VLOOKUP(B15,RMS!B:D,3,FALSE)</f>
        <v>702365.06103504298</v>
      </c>
      <c r="J15" s="21">
        <f>VLOOKUP(B15,RMS!B:E,4,FALSE)</f>
        <v>667546.90025042696</v>
      </c>
      <c r="K15" s="22">
        <f t="shared" si="1"/>
        <v>-2.1735043032094836E-2</v>
      </c>
      <c r="L15" s="22">
        <f t="shared" si="2"/>
        <v>-6.50427071377635E-4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897952.11990000005</v>
      </c>
      <c r="F16" s="25">
        <f>VLOOKUP(C16,RA!B20:I55,8,0)</f>
        <v>49249.708700000003</v>
      </c>
      <c r="G16" s="16">
        <f t="shared" si="0"/>
        <v>848702.41120000009</v>
      </c>
      <c r="H16" s="27">
        <f>RA!J20</f>
        <v>5.4846697956996504</v>
      </c>
      <c r="I16" s="20">
        <f>VLOOKUP(B16,RMS!B:D,3,FALSE)</f>
        <v>897951.97230000002</v>
      </c>
      <c r="J16" s="21">
        <f>VLOOKUP(B16,RMS!B:E,4,FALSE)</f>
        <v>848702.41119999997</v>
      </c>
      <c r="K16" s="22">
        <f t="shared" si="1"/>
        <v>0.1476000000257045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319861.70640000002</v>
      </c>
      <c r="F17" s="25">
        <f>VLOOKUP(C17,RA!B21:I56,8,0)</f>
        <v>30172.096799999999</v>
      </c>
      <c r="G17" s="16">
        <f t="shared" si="0"/>
        <v>289689.60960000003</v>
      </c>
      <c r="H17" s="27">
        <f>RA!J21</f>
        <v>9.4328568241515498</v>
      </c>
      <c r="I17" s="20">
        <f>VLOOKUP(B17,RMS!B:D,3,FALSE)</f>
        <v>319861.40857825399</v>
      </c>
      <c r="J17" s="21">
        <f>VLOOKUP(B17,RMS!B:E,4,FALSE)</f>
        <v>289689.60950869101</v>
      </c>
      <c r="K17" s="22">
        <f t="shared" si="1"/>
        <v>0.2978217460331507</v>
      </c>
      <c r="L17" s="22">
        <f t="shared" si="2"/>
        <v>9.1309018898755312E-5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1071982.9935000001</v>
      </c>
      <c r="F18" s="25">
        <f>VLOOKUP(C18,RA!B22:I57,8,0)</f>
        <v>96966.192599999995</v>
      </c>
      <c r="G18" s="16">
        <f t="shared" si="0"/>
        <v>975016.80090000015</v>
      </c>
      <c r="H18" s="27">
        <f>RA!J22</f>
        <v>9.04549728754629</v>
      </c>
      <c r="I18" s="20">
        <f>VLOOKUP(B18,RMS!B:D,3,FALSE)</f>
        <v>1071983.46023333</v>
      </c>
      <c r="J18" s="21">
        <f>VLOOKUP(B18,RMS!B:E,4,FALSE)</f>
        <v>975016.79980000004</v>
      </c>
      <c r="K18" s="22">
        <f t="shared" si="1"/>
        <v>-0.46673332992941141</v>
      </c>
      <c r="L18" s="22">
        <f t="shared" si="2"/>
        <v>1.1000001104548573E-3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2930593.9089000002</v>
      </c>
      <c r="F19" s="25">
        <f>VLOOKUP(C19,RA!B23:I58,8,0)</f>
        <v>249842.4485</v>
      </c>
      <c r="G19" s="16">
        <f t="shared" si="0"/>
        <v>2680751.4604000002</v>
      </c>
      <c r="H19" s="27">
        <f>RA!J23</f>
        <v>8.5253179480530097</v>
      </c>
      <c r="I19" s="20">
        <f>VLOOKUP(B19,RMS!B:D,3,FALSE)</f>
        <v>2930595.32195812</v>
      </c>
      <c r="J19" s="21">
        <f>VLOOKUP(B19,RMS!B:E,4,FALSE)</f>
        <v>2680751.51105214</v>
      </c>
      <c r="K19" s="22">
        <f t="shared" si="1"/>
        <v>-1.4130581198260188</v>
      </c>
      <c r="L19" s="22">
        <f t="shared" si="2"/>
        <v>-5.0652139820158482E-2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194013.8695</v>
      </c>
      <c r="F20" s="25">
        <f>VLOOKUP(C20,RA!B24:I59,8,0)</f>
        <v>35821.287799999998</v>
      </c>
      <c r="G20" s="16">
        <f t="shared" si="0"/>
        <v>158192.58170000001</v>
      </c>
      <c r="H20" s="27">
        <f>RA!J24</f>
        <v>18.463261359776102</v>
      </c>
      <c r="I20" s="20">
        <f>VLOOKUP(B20,RMS!B:D,3,FALSE)</f>
        <v>194013.84358524301</v>
      </c>
      <c r="J20" s="21">
        <f>VLOOKUP(B20,RMS!B:E,4,FALSE)</f>
        <v>158192.57405997801</v>
      </c>
      <c r="K20" s="22">
        <f t="shared" si="1"/>
        <v>2.5914756988640875E-2</v>
      </c>
      <c r="L20" s="22">
        <f t="shared" si="2"/>
        <v>7.6400219986680895E-3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191437.2322</v>
      </c>
      <c r="F21" s="25">
        <f>VLOOKUP(C21,RA!B25:I60,8,0)</f>
        <v>16532.944200000002</v>
      </c>
      <c r="G21" s="16">
        <f t="shared" si="0"/>
        <v>174904.288</v>
      </c>
      <c r="H21" s="27">
        <f>RA!J25</f>
        <v>8.6362219146208492</v>
      </c>
      <c r="I21" s="20">
        <f>VLOOKUP(B21,RMS!B:D,3,FALSE)</f>
        <v>191437.237073875</v>
      </c>
      <c r="J21" s="21">
        <f>VLOOKUP(B21,RMS!B:E,4,FALSE)</f>
        <v>174904.28480342799</v>
      </c>
      <c r="K21" s="22">
        <f t="shared" si="1"/>
        <v>-4.8738750047050416E-3</v>
      </c>
      <c r="L21" s="22">
        <f t="shared" si="2"/>
        <v>3.1965720118023455E-3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418073.12329999998</v>
      </c>
      <c r="F22" s="25">
        <f>VLOOKUP(C22,RA!B26:I61,8,0)</f>
        <v>90466.540500000003</v>
      </c>
      <c r="G22" s="16">
        <f t="shared" si="0"/>
        <v>327606.58279999997</v>
      </c>
      <c r="H22" s="27">
        <f>RA!J26</f>
        <v>21.638927608145501</v>
      </c>
      <c r="I22" s="20">
        <f>VLOOKUP(B22,RMS!B:D,3,FALSE)</f>
        <v>418073.12235692499</v>
      </c>
      <c r="J22" s="21">
        <f>VLOOKUP(B22,RMS!B:E,4,FALSE)</f>
        <v>327606.566860791</v>
      </c>
      <c r="K22" s="22">
        <f t="shared" si="1"/>
        <v>9.4307499239221215E-4</v>
      </c>
      <c r="L22" s="22">
        <f t="shared" si="2"/>
        <v>1.59392089699395E-2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175552.97659999999</v>
      </c>
      <c r="F23" s="25">
        <f>VLOOKUP(C23,RA!B27:I62,8,0)</f>
        <v>43670.199699999997</v>
      </c>
      <c r="G23" s="16">
        <f t="shared" si="0"/>
        <v>131882.7769</v>
      </c>
      <c r="H23" s="27">
        <f>RA!J27</f>
        <v>24.875795640596401</v>
      </c>
      <c r="I23" s="20">
        <f>VLOOKUP(B23,RMS!B:D,3,FALSE)</f>
        <v>175552.887966137</v>
      </c>
      <c r="J23" s="21">
        <f>VLOOKUP(B23,RMS!B:E,4,FALSE)</f>
        <v>131882.77739486701</v>
      </c>
      <c r="K23" s="22">
        <f t="shared" si="1"/>
        <v>8.863386299344711E-2</v>
      </c>
      <c r="L23" s="22">
        <f t="shared" si="2"/>
        <v>-4.9486701027490199E-4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720359.0098</v>
      </c>
      <c r="F24" s="25">
        <f>VLOOKUP(C24,RA!B28:I63,8,0)</f>
        <v>20687.702499999999</v>
      </c>
      <c r="G24" s="16">
        <f t="shared" si="0"/>
        <v>699671.30729999999</v>
      </c>
      <c r="H24" s="27">
        <f>RA!J28</f>
        <v>2.8718600334774398</v>
      </c>
      <c r="I24" s="20">
        <f>VLOOKUP(B24,RMS!B:D,3,FALSE)</f>
        <v>720359.008836283</v>
      </c>
      <c r="J24" s="21">
        <f>VLOOKUP(B24,RMS!B:E,4,FALSE)</f>
        <v>699671.29666194704</v>
      </c>
      <c r="K24" s="22">
        <f t="shared" si="1"/>
        <v>9.6371700055897236E-4</v>
      </c>
      <c r="L24" s="22">
        <f t="shared" si="2"/>
        <v>1.063805294688791E-2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574701.87670000002</v>
      </c>
      <c r="F25" s="25">
        <f>VLOOKUP(C25,RA!B29:I64,8,0)</f>
        <v>69445.256800000003</v>
      </c>
      <c r="G25" s="16">
        <f t="shared" si="0"/>
        <v>505256.61990000005</v>
      </c>
      <c r="H25" s="27">
        <f>RA!J29</f>
        <v>12.0837010658051</v>
      </c>
      <c r="I25" s="20">
        <f>VLOOKUP(B25,RMS!B:D,3,FALSE)</f>
        <v>574701.87536460196</v>
      </c>
      <c r="J25" s="21">
        <f>VLOOKUP(B25,RMS!B:E,4,FALSE)</f>
        <v>505256.589646101</v>
      </c>
      <c r="K25" s="22">
        <f t="shared" si="1"/>
        <v>1.3353980612009764E-3</v>
      </c>
      <c r="L25" s="22">
        <f t="shared" si="2"/>
        <v>3.0253899050876498E-2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932072.76159999997</v>
      </c>
      <c r="F26" s="25">
        <f>VLOOKUP(C26,RA!B30:I65,8,0)</f>
        <v>103423.4262</v>
      </c>
      <c r="G26" s="16">
        <f t="shared" si="0"/>
        <v>828649.33539999998</v>
      </c>
      <c r="H26" s="27">
        <f>RA!J30</f>
        <v>11.0960678673265</v>
      </c>
      <c r="I26" s="20">
        <f>VLOOKUP(B26,RMS!B:D,3,FALSE)</f>
        <v>932072.73742743395</v>
      </c>
      <c r="J26" s="21">
        <f>VLOOKUP(B26,RMS!B:E,4,FALSE)</f>
        <v>828649.32940230099</v>
      </c>
      <c r="K26" s="22">
        <f t="shared" si="1"/>
        <v>2.4172566016204655E-2</v>
      </c>
      <c r="L26" s="22">
        <f t="shared" si="2"/>
        <v>5.997698986902833E-3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724226.64489999996</v>
      </c>
      <c r="F27" s="25">
        <f>VLOOKUP(C27,RA!B31:I66,8,0)</f>
        <v>16773.655699999999</v>
      </c>
      <c r="G27" s="16">
        <f t="shared" si="0"/>
        <v>707452.98919999995</v>
      </c>
      <c r="H27" s="27">
        <f>RA!J31</f>
        <v>2.3160782357456702</v>
      </c>
      <c r="I27" s="20">
        <f>VLOOKUP(B27,RMS!B:D,3,FALSE)</f>
        <v>724226.66260000004</v>
      </c>
      <c r="J27" s="21">
        <f>VLOOKUP(B27,RMS!B:E,4,FALSE)</f>
        <v>707453.00190000003</v>
      </c>
      <c r="K27" s="22">
        <f t="shared" si="1"/>
        <v>-1.7700000084005296E-2</v>
      </c>
      <c r="L27" s="22">
        <f t="shared" si="2"/>
        <v>-1.2700000079348683E-2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88652.155700000003</v>
      </c>
      <c r="F28" s="25">
        <f>VLOOKUP(C28,RA!B32:I67,8,0)</f>
        <v>320151.54859999998</v>
      </c>
      <c r="G28" s="16">
        <f t="shared" si="0"/>
        <v>-231499.39289999998</v>
      </c>
      <c r="H28" s="27">
        <f>RA!J32</f>
        <v>361.13227712521399</v>
      </c>
      <c r="I28" s="20">
        <f>VLOOKUP(B28,RMS!B:D,3,FALSE)</f>
        <v>88652.101673405894</v>
      </c>
      <c r="J28" s="21">
        <f>VLOOKUP(B28,RMS!B:E,4,FALSE)</f>
        <v>-231499.40426417399</v>
      </c>
      <c r="K28" s="22">
        <f t="shared" si="1"/>
        <v>5.4026594109018333E-2</v>
      </c>
      <c r="L28" s="22">
        <f t="shared" si="2"/>
        <v>1.136417401721701E-2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91231.431700000001</v>
      </c>
      <c r="F31" s="25">
        <f>VLOOKUP(C31,RA!B35:I70,8,0)</f>
        <v>13438.245699999999</v>
      </c>
      <c r="G31" s="16">
        <f t="shared" si="0"/>
        <v>77793.186000000002</v>
      </c>
      <c r="H31" s="27">
        <f>RA!J35</f>
        <v>14.7298419520473</v>
      </c>
      <c r="I31" s="20">
        <f>VLOOKUP(B31,RMS!B:D,3,FALSE)</f>
        <v>91231.431100000002</v>
      </c>
      <c r="J31" s="21">
        <f>VLOOKUP(B31,RMS!B:E,4,FALSE)</f>
        <v>77793.187399999995</v>
      </c>
      <c r="K31" s="22">
        <f t="shared" si="1"/>
        <v>5.9999999939464033E-4</v>
      </c>
      <c r="L31" s="22">
        <f t="shared" si="2"/>
        <v>-1.3999999937368557E-3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276647.8798</v>
      </c>
      <c r="F35" s="25">
        <f>VLOOKUP(C35,RA!B8:I74,8,0)</f>
        <v>18181.086599999999</v>
      </c>
      <c r="G35" s="16">
        <f t="shared" si="0"/>
        <v>258466.79319999999</v>
      </c>
      <c r="H35" s="27">
        <f>RA!J39</f>
        <v>6.5719233464373001</v>
      </c>
      <c r="I35" s="20">
        <f>VLOOKUP(B35,RMS!B:D,3,FALSE)</f>
        <v>276647.88034188002</v>
      </c>
      <c r="J35" s="21">
        <f>VLOOKUP(B35,RMS!B:E,4,FALSE)</f>
        <v>258466.795042735</v>
      </c>
      <c r="K35" s="22">
        <f t="shared" si="1"/>
        <v>-5.4188002832233906E-4</v>
      </c>
      <c r="L35" s="22">
        <f t="shared" si="2"/>
        <v>-1.8427350150886923E-3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433244.12809999997</v>
      </c>
      <c r="F36" s="25">
        <f>VLOOKUP(C36,RA!B8:I75,8,0)</f>
        <v>25442.626100000001</v>
      </c>
      <c r="G36" s="16">
        <f t="shared" si="0"/>
        <v>407801.50199999998</v>
      </c>
      <c r="H36" s="27">
        <f>RA!J40</f>
        <v>5.8725841736341797</v>
      </c>
      <c r="I36" s="20">
        <f>VLOOKUP(B36,RMS!B:D,3,FALSE)</f>
        <v>433244.11835470097</v>
      </c>
      <c r="J36" s="21">
        <f>VLOOKUP(B36,RMS!B:E,4,FALSE)</f>
        <v>407801.50474615401</v>
      </c>
      <c r="K36" s="22">
        <f t="shared" si="1"/>
        <v>9.745299001224339E-3</v>
      </c>
      <c r="L36" s="22">
        <f t="shared" si="2"/>
        <v>-2.7461540303193033E-3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11882.4488</v>
      </c>
      <c r="F40" s="25">
        <f>VLOOKUP(C40,RA!B8:I78,8,0)</f>
        <v>1394.4449999999999</v>
      </c>
      <c r="G40" s="16">
        <f t="shared" si="0"/>
        <v>10488.0038</v>
      </c>
      <c r="H40" s="27">
        <f>RA!J43</f>
        <v>0</v>
      </c>
      <c r="I40" s="20">
        <f>VLOOKUP(B40,RMS!B:D,3,FALSE)</f>
        <v>11882.448831404599</v>
      </c>
      <c r="J40" s="21">
        <f>VLOOKUP(B40,RMS!B:E,4,FALSE)</f>
        <v>10488.004281068001</v>
      </c>
      <c r="K40" s="22">
        <f t="shared" si="1"/>
        <v>-3.1404599212692119E-5</v>
      </c>
      <c r="L40" s="22">
        <f t="shared" si="2"/>
        <v>-4.8106800022651441E-4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15667229.9012</v>
      </c>
      <c r="E7" s="65">
        <v>34737181</v>
      </c>
      <c r="F7" s="66">
        <v>45.102191514043703</v>
      </c>
      <c r="G7" s="65">
        <v>14300756.818299999</v>
      </c>
      <c r="H7" s="66">
        <v>9.5552501190104007</v>
      </c>
      <c r="I7" s="65">
        <v>1515222.5012000001</v>
      </c>
      <c r="J7" s="66">
        <v>9.6712852926473296</v>
      </c>
      <c r="K7" s="65">
        <v>-7959308678.1032</v>
      </c>
      <c r="L7" s="66">
        <v>-55656.555658075697</v>
      </c>
      <c r="M7" s="66">
        <v>-1.0001903711192099</v>
      </c>
      <c r="N7" s="65">
        <v>239381698.44490001</v>
      </c>
      <c r="O7" s="65">
        <v>5009705882.0679998</v>
      </c>
      <c r="P7" s="65">
        <v>863384</v>
      </c>
      <c r="Q7" s="65">
        <v>836232</v>
      </c>
      <c r="R7" s="66">
        <v>3.2469458236470201</v>
      </c>
      <c r="S7" s="65">
        <v>18.146305585000398</v>
      </c>
      <c r="T7" s="65">
        <v>18.4537613430244</v>
      </c>
      <c r="U7" s="67">
        <v>-1.69431599497666</v>
      </c>
      <c r="V7" s="55"/>
      <c r="W7" s="55"/>
    </row>
    <row r="8" spans="1:23" ht="14.25" thickBot="1" x14ac:dyDescent="0.2">
      <c r="A8" s="52">
        <v>41892</v>
      </c>
      <c r="B8" s="42" t="s">
        <v>6</v>
      </c>
      <c r="C8" s="43"/>
      <c r="D8" s="68">
        <v>775035.59900000005</v>
      </c>
      <c r="E8" s="68">
        <v>1309168</v>
      </c>
      <c r="F8" s="69">
        <v>59.200621998093403</v>
      </c>
      <c r="G8" s="68">
        <v>552644.08120000002</v>
      </c>
      <c r="H8" s="69">
        <v>40.241364264157802</v>
      </c>
      <c r="I8" s="68">
        <v>169676.6557</v>
      </c>
      <c r="J8" s="69">
        <v>21.892756399696701</v>
      </c>
      <c r="K8" s="68">
        <v>119974.98330000001</v>
      </c>
      <c r="L8" s="69">
        <v>21.709267751405001</v>
      </c>
      <c r="M8" s="69">
        <v>0.41426696660352902</v>
      </c>
      <c r="N8" s="68">
        <v>9480853.0453999992</v>
      </c>
      <c r="O8" s="68">
        <v>190585324.903</v>
      </c>
      <c r="P8" s="68">
        <v>28019</v>
      </c>
      <c r="Q8" s="68">
        <v>27726</v>
      </c>
      <c r="R8" s="69">
        <v>1.0567698189425201</v>
      </c>
      <c r="S8" s="68">
        <v>27.6610728077376</v>
      </c>
      <c r="T8" s="68">
        <v>27.852791567481798</v>
      </c>
      <c r="U8" s="70">
        <v>-0.69309950874557003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101054.0472</v>
      </c>
      <c r="E9" s="68">
        <v>123443</v>
      </c>
      <c r="F9" s="69">
        <v>81.862922320423195</v>
      </c>
      <c r="G9" s="68">
        <v>85126.742199999993</v>
      </c>
      <c r="H9" s="69">
        <v>18.710107527173701</v>
      </c>
      <c r="I9" s="68">
        <v>22917.479800000001</v>
      </c>
      <c r="J9" s="69">
        <v>22.67843835551</v>
      </c>
      <c r="K9" s="68">
        <v>13830.7096</v>
      </c>
      <c r="L9" s="69">
        <v>16.247197111696799</v>
      </c>
      <c r="M9" s="69">
        <v>0.65699956566219897</v>
      </c>
      <c r="N9" s="68">
        <v>1590284.1828999999</v>
      </c>
      <c r="O9" s="68">
        <v>33657924.3961</v>
      </c>
      <c r="P9" s="68">
        <v>6059</v>
      </c>
      <c r="Q9" s="68">
        <v>6385</v>
      </c>
      <c r="R9" s="69">
        <v>-5.1057165231010204</v>
      </c>
      <c r="S9" s="68">
        <v>16.678337547450099</v>
      </c>
      <c r="T9" s="68">
        <v>17.105516898982</v>
      </c>
      <c r="U9" s="70">
        <v>-2.56128256378422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114621.8486</v>
      </c>
      <c r="E10" s="68">
        <v>250737</v>
      </c>
      <c r="F10" s="69">
        <v>45.7139746427532</v>
      </c>
      <c r="G10" s="68">
        <v>91551.07</v>
      </c>
      <c r="H10" s="69">
        <v>25.199900558234901</v>
      </c>
      <c r="I10" s="68">
        <v>28076.355800000001</v>
      </c>
      <c r="J10" s="69">
        <v>24.494767919839699</v>
      </c>
      <c r="K10" s="68">
        <v>20373.612000000001</v>
      </c>
      <c r="L10" s="69">
        <v>22.253821828625298</v>
      </c>
      <c r="M10" s="69">
        <v>0.37807453091773802</v>
      </c>
      <c r="N10" s="68">
        <v>1618817.4346</v>
      </c>
      <c r="O10" s="68">
        <v>48118261.411799997</v>
      </c>
      <c r="P10" s="68">
        <v>82542</v>
      </c>
      <c r="Q10" s="68">
        <v>82149</v>
      </c>
      <c r="R10" s="69">
        <v>0.47839900668298402</v>
      </c>
      <c r="S10" s="68">
        <v>1.3886487921300701</v>
      </c>
      <c r="T10" s="68">
        <v>1.55027291263436</v>
      </c>
      <c r="U10" s="70">
        <v>-11.6389486974871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62812.938099999999</v>
      </c>
      <c r="E11" s="68">
        <v>58507</v>
      </c>
      <c r="F11" s="69">
        <v>107.359697301178</v>
      </c>
      <c r="G11" s="68">
        <v>42311.705199999997</v>
      </c>
      <c r="H11" s="69">
        <v>48.452863818875301</v>
      </c>
      <c r="I11" s="68">
        <v>13244.874</v>
      </c>
      <c r="J11" s="69">
        <v>21.086219496553099</v>
      </c>
      <c r="K11" s="68">
        <v>8507.1764999999996</v>
      </c>
      <c r="L11" s="69">
        <v>20.105964672867898</v>
      </c>
      <c r="M11" s="69">
        <v>0.556905984024194</v>
      </c>
      <c r="N11" s="68">
        <v>646980.93259999994</v>
      </c>
      <c r="O11" s="68">
        <v>19419764.696199998</v>
      </c>
      <c r="P11" s="68">
        <v>2963</v>
      </c>
      <c r="Q11" s="68">
        <v>2673</v>
      </c>
      <c r="R11" s="69">
        <v>10.8492330714553</v>
      </c>
      <c r="S11" s="68">
        <v>21.1991016199798</v>
      </c>
      <c r="T11" s="68">
        <v>20.232741002618798</v>
      </c>
      <c r="U11" s="70">
        <v>4.5584979716791203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172722.92189999999</v>
      </c>
      <c r="E12" s="68">
        <v>180168</v>
      </c>
      <c r="F12" s="69">
        <v>95.867702311176302</v>
      </c>
      <c r="G12" s="68">
        <v>166410.57180000001</v>
      </c>
      <c r="H12" s="69">
        <v>3.79323863365273</v>
      </c>
      <c r="I12" s="68">
        <v>8479.6741999999995</v>
      </c>
      <c r="J12" s="69">
        <v>4.9094087262543002</v>
      </c>
      <c r="K12" s="68">
        <v>15790.4244</v>
      </c>
      <c r="L12" s="69">
        <v>9.4888348914380707</v>
      </c>
      <c r="M12" s="69">
        <v>-0.46298630200211699</v>
      </c>
      <c r="N12" s="68">
        <v>2567446.2788999998</v>
      </c>
      <c r="O12" s="68">
        <v>59022263.348899998</v>
      </c>
      <c r="P12" s="68">
        <v>1838</v>
      </c>
      <c r="Q12" s="68">
        <v>1261</v>
      </c>
      <c r="R12" s="69">
        <v>45.757335448057098</v>
      </c>
      <c r="S12" s="68">
        <v>93.973298095756306</v>
      </c>
      <c r="T12" s="68">
        <v>90.723352180808902</v>
      </c>
      <c r="U12" s="70">
        <v>3.4583716659979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272108.46629999997</v>
      </c>
      <c r="E13" s="68">
        <v>393966</v>
      </c>
      <c r="F13" s="69">
        <v>69.069022783692006</v>
      </c>
      <c r="G13" s="68">
        <v>233883.39189999999</v>
      </c>
      <c r="H13" s="69">
        <v>16.3436463313922</v>
      </c>
      <c r="I13" s="68">
        <v>70565.469500000007</v>
      </c>
      <c r="J13" s="69">
        <v>25.932845993186199</v>
      </c>
      <c r="K13" s="68">
        <v>60652.541100000002</v>
      </c>
      <c r="L13" s="69">
        <v>25.932812333221499</v>
      </c>
      <c r="M13" s="69">
        <v>0.16343797341740701</v>
      </c>
      <c r="N13" s="68">
        <v>3334777.9811</v>
      </c>
      <c r="O13" s="68">
        <v>93473920.230700001</v>
      </c>
      <c r="P13" s="68">
        <v>11812</v>
      </c>
      <c r="Q13" s="68">
        <v>12231</v>
      </c>
      <c r="R13" s="69">
        <v>-3.4257215272667798</v>
      </c>
      <c r="S13" s="68">
        <v>23.036612453437201</v>
      </c>
      <c r="T13" s="68">
        <v>23.614195544109201</v>
      </c>
      <c r="U13" s="70">
        <v>-2.5072396900346998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114990.0471</v>
      </c>
      <c r="E14" s="68">
        <v>164043</v>
      </c>
      <c r="F14" s="69">
        <v>70.0975031546607</v>
      </c>
      <c r="G14" s="68">
        <v>119700.0612</v>
      </c>
      <c r="H14" s="69">
        <v>-3.9348468603790598</v>
      </c>
      <c r="I14" s="68">
        <v>22104.872200000002</v>
      </c>
      <c r="J14" s="69">
        <v>19.223291717392499</v>
      </c>
      <c r="K14" s="68">
        <v>20241.849399999999</v>
      </c>
      <c r="L14" s="69">
        <v>16.9104753974846</v>
      </c>
      <c r="M14" s="69">
        <v>9.2038171176197003E-2</v>
      </c>
      <c r="N14" s="68">
        <v>1635877.8644999999</v>
      </c>
      <c r="O14" s="68">
        <v>44685481.4375</v>
      </c>
      <c r="P14" s="68">
        <v>2287</v>
      </c>
      <c r="Q14" s="68">
        <v>2108</v>
      </c>
      <c r="R14" s="69">
        <v>8.4914611005692606</v>
      </c>
      <c r="S14" s="68">
        <v>50.2798631832095</v>
      </c>
      <c r="T14" s="68">
        <v>51.503016745730598</v>
      </c>
      <c r="U14" s="70">
        <v>-2.43269071370417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304757.18729999999</v>
      </c>
      <c r="E15" s="68">
        <v>108569</v>
      </c>
      <c r="F15" s="69">
        <v>280.70368825355303</v>
      </c>
      <c r="G15" s="68">
        <v>66454.514999999999</v>
      </c>
      <c r="H15" s="69">
        <v>358.59515685277398</v>
      </c>
      <c r="I15" s="68">
        <v>-57228.184699999998</v>
      </c>
      <c r="J15" s="69">
        <v>-18.778288777046999</v>
      </c>
      <c r="K15" s="68">
        <v>12256.064200000001</v>
      </c>
      <c r="L15" s="69">
        <v>18.442786317829601</v>
      </c>
      <c r="M15" s="69">
        <v>-5.66937703377892</v>
      </c>
      <c r="N15" s="68">
        <v>1650548.2407</v>
      </c>
      <c r="O15" s="68">
        <v>35356127.138899997</v>
      </c>
      <c r="P15" s="68">
        <v>12287</v>
      </c>
      <c r="Q15" s="68">
        <v>3366</v>
      </c>
      <c r="R15" s="69">
        <v>265.03267973856202</v>
      </c>
      <c r="S15" s="68">
        <v>24.803221884919001</v>
      </c>
      <c r="T15" s="68">
        <v>38.379437373737403</v>
      </c>
      <c r="U15" s="70">
        <v>-54.735693418414499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923281.42220000003</v>
      </c>
      <c r="E16" s="68">
        <v>2820614</v>
      </c>
      <c r="F16" s="69">
        <v>32.733348916228898</v>
      </c>
      <c r="G16" s="68">
        <v>631890.32689999999</v>
      </c>
      <c r="H16" s="69">
        <v>46.1141883164346</v>
      </c>
      <c r="I16" s="68">
        <v>1712.9492</v>
      </c>
      <c r="J16" s="69">
        <v>0.185528394573171</v>
      </c>
      <c r="K16" s="68">
        <v>58328.642599999999</v>
      </c>
      <c r="L16" s="69">
        <v>9.2308174562752594</v>
      </c>
      <c r="M16" s="69">
        <v>-0.97063279507896505</v>
      </c>
      <c r="N16" s="68">
        <v>15467031.3631</v>
      </c>
      <c r="O16" s="68">
        <v>263447099.5941</v>
      </c>
      <c r="P16" s="68">
        <v>51066</v>
      </c>
      <c r="Q16" s="68">
        <v>54529</v>
      </c>
      <c r="R16" s="69">
        <v>-6.3507491426580298</v>
      </c>
      <c r="S16" s="68">
        <v>18.080159444640302</v>
      </c>
      <c r="T16" s="68">
        <v>17.477677998863001</v>
      </c>
      <c r="U16" s="70">
        <v>3.3322794946693901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778650.76749999996</v>
      </c>
      <c r="E17" s="68">
        <v>1174094</v>
      </c>
      <c r="F17" s="69">
        <v>66.319286828822896</v>
      </c>
      <c r="G17" s="68">
        <v>925664.61939999997</v>
      </c>
      <c r="H17" s="69">
        <v>-15.8819780748768</v>
      </c>
      <c r="I17" s="68">
        <v>-181827.5998</v>
      </c>
      <c r="J17" s="69">
        <v>-23.3516240385649</v>
      </c>
      <c r="K17" s="68">
        <v>56634.613100000002</v>
      </c>
      <c r="L17" s="69">
        <v>6.1182648567371603</v>
      </c>
      <c r="M17" s="69">
        <v>-4.2105383942315697</v>
      </c>
      <c r="N17" s="68">
        <v>31867882.928399999</v>
      </c>
      <c r="O17" s="68">
        <v>268006504.9833</v>
      </c>
      <c r="P17" s="68">
        <v>17645</v>
      </c>
      <c r="Q17" s="68">
        <v>23991</v>
      </c>
      <c r="R17" s="69">
        <v>-26.4515860114209</v>
      </c>
      <c r="S17" s="68">
        <v>44.128691839047903</v>
      </c>
      <c r="T17" s="68">
        <v>43.313743820599399</v>
      </c>
      <c r="U17" s="70">
        <v>1.8467531768693499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1292343.3492999999</v>
      </c>
      <c r="E18" s="68">
        <v>2833554</v>
      </c>
      <c r="F18" s="69">
        <v>45.608566108145503</v>
      </c>
      <c r="G18" s="68">
        <v>1229057.5460999999</v>
      </c>
      <c r="H18" s="69">
        <v>5.1491326342542703</v>
      </c>
      <c r="I18" s="68">
        <v>181022.40359999999</v>
      </c>
      <c r="J18" s="69">
        <v>14.007299507367801</v>
      </c>
      <c r="K18" s="68">
        <v>192472.06030000001</v>
      </c>
      <c r="L18" s="69">
        <v>15.6601341337308</v>
      </c>
      <c r="M18" s="69">
        <v>-5.9487370178060002E-2</v>
      </c>
      <c r="N18" s="68">
        <v>18109425.700399999</v>
      </c>
      <c r="O18" s="68">
        <v>599293921.17659998</v>
      </c>
      <c r="P18" s="68">
        <v>67340</v>
      </c>
      <c r="Q18" s="68">
        <v>67118</v>
      </c>
      <c r="R18" s="69">
        <v>0.33076074972435698</v>
      </c>
      <c r="S18" s="68">
        <v>19.191317928422901</v>
      </c>
      <c r="T18" s="68">
        <v>20.825033899996999</v>
      </c>
      <c r="U18" s="70">
        <v>-8.5127867594466302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702365.03929999995</v>
      </c>
      <c r="E19" s="68">
        <v>1707301</v>
      </c>
      <c r="F19" s="69">
        <v>41.138911023890898</v>
      </c>
      <c r="G19" s="68">
        <v>506603.26510000002</v>
      </c>
      <c r="H19" s="69">
        <v>38.642027733745103</v>
      </c>
      <c r="I19" s="68">
        <v>34818.1397</v>
      </c>
      <c r="J19" s="69">
        <v>4.9572711840414101</v>
      </c>
      <c r="K19" s="68">
        <v>36339.3387</v>
      </c>
      <c r="L19" s="69">
        <v>7.1731355092681603</v>
      </c>
      <c r="M19" s="69">
        <v>-4.1860943385852001E-2</v>
      </c>
      <c r="N19" s="68">
        <v>7875379.4900000002</v>
      </c>
      <c r="O19" s="68">
        <v>189954107.0345</v>
      </c>
      <c r="P19" s="68">
        <v>11234</v>
      </c>
      <c r="Q19" s="68">
        <v>9468</v>
      </c>
      <c r="R19" s="69">
        <v>18.652302492606701</v>
      </c>
      <c r="S19" s="68">
        <v>62.521367215595497</v>
      </c>
      <c r="T19" s="68">
        <v>47.282432467258097</v>
      </c>
      <c r="U19" s="70">
        <v>24.373962737871999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897952.11990000005</v>
      </c>
      <c r="E20" s="68">
        <v>2158304</v>
      </c>
      <c r="F20" s="69">
        <v>41.604524659176803</v>
      </c>
      <c r="G20" s="68">
        <v>1071811.5373</v>
      </c>
      <c r="H20" s="69">
        <v>-16.221080978281801</v>
      </c>
      <c r="I20" s="68">
        <v>49249.708700000003</v>
      </c>
      <c r="J20" s="69">
        <v>5.4846697956996504</v>
      </c>
      <c r="K20" s="68">
        <v>32304.571899999999</v>
      </c>
      <c r="L20" s="69">
        <v>3.0140160630644499</v>
      </c>
      <c r="M20" s="69">
        <v>0.52454299200912802</v>
      </c>
      <c r="N20" s="68">
        <v>14428278.6216</v>
      </c>
      <c r="O20" s="68">
        <v>285750947.26370001</v>
      </c>
      <c r="P20" s="68">
        <v>35407</v>
      </c>
      <c r="Q20" s="68">
        <v>33567</v>
      </c>
      <c r="R20" s="69">
        <v>5.4815741651026197</v>
      </c>
      <c r="S20" s="68">
        <v>25.360864233061299</v>
      </c>
      <c r="T20" s="68">
        <v>25.465800697113199</v>
      </c>
      <c r="U20" s="70">
        <v>-0.41377321800880301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319861.70640000002</v>
      </c>
      <c r="E21" s="68">
        <v>611266</v>
      </c>
      <c r="F21" s="69">
        <v>52.327743797299398</v>
      </c>
      <c r="G21" s="68">
        <v>326225.53200000001</v>
      </c>
      <c r="H21" s="69">
        <v>-1.9507441863869801</v>
      </c>
      <c r="I21" s="68">
        <v>30172.096799999999</v>
      </c>
      <c r="J21" s="69">
        <v>9.4328568241515498</v>
      </c>
      <c r="K21" s="68">
        <v>39301.911200000002</v>
      </c>
      <c r="L21" s="69">
        <v>12.0474663522045</v>
      </c>
      <c r="M21" s="69">
        <v>-0.232299502015057</v>
      </c>
      <c r="N21" s="68">
        <v>4151928.0558000002</v>
      </c>
      <c r="O21" s="68">
        <v>112776513.5257</v>
      </c>
      <c r="P21" s="68">
        <v>28711</v>
      </c>
      <c r="Q21" s="68">
        <v>26297</v>
      </c>
      <c r="R21" s="69">
        <v>9.1797543446020509</v>
      </c>
      <c r="S21" s="68">
        <v>11.140737222667299</v>
      </c>
      <c r="T21" s="68">
        <v>11.0321364908545</v>
      </c>
      <c r="U21" s="70">
        <v>0.97480740854238501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1071982.9935000001</v>
      </c>
      <c r="E22" s="68">
        <v>1875453</v>
      </c>
      <c r="F22" s="69">
        <v>57.158616798181598</v>
      </c>
      <c r="G22" s="68">
        <v>911477.89950000006</v>
      </c>
      <c r="H22" s="69">
        <v>17.609323724475001</v>
      </c>
      <c r="I22" s="68">
        <v>96966.192599999995</v>
      </c>
      <c r="J22" s="69">
        <v>9.04549728754629</v>
      </c>
      <c r="K22" s="68">
        <v>110577.2844</v>
      </c>
      <c r="L22" s="69">
        <v>12.1316473455537</v>
      </c>
      <c r="M22" s="69">
        <v>-0.12309121058502</v>
      </c>
      <c r="N22" s="68">
        <v>13522058.272</v>
      </c>
      <c r="O22" s="68">
        <v>348995695.60930002</v>
      </c>
      <c r="P22" s="68">
        <v>66317</v>
      </c>
      <c r="Q22" s="68">
        <v>65923</v>
      </c>
      <c r="R22" s="69">
        <v>0.59766697510732503</v>
      </c>
      <c r="S22" s="68">
        <v>16.164527851078901</v>
      </c>
      <c r="T22" s="68">
        <v>16.1987190601156</v>
      </c>
      <c r="U22" s="70">
        <v>-0.21151999830537499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2930593.9089000002</v>
      </c>
      <c r="E23" s="68">
        <v>3643878</v>
      </c>
      <c r="F23" s="69">
        <v>80.425137968395205</v>
      </c>
      <c r="G23" s="68">
        <v>1969526.4668000001</v>
      </c>
      <c r="H23" s="69">
        <v>48.7968787574356</v>
      </c>
      <c r="I23" s="68">
        <v>249842.4485</v>
      </c>
      <c r="J23" s="69">
        <v>8.5253179480530097</v>
      </c>
      <c r="K23" s="68">
        <v>238627.19620000001</v>
      </c>
      <c r="L23" s="69">
        <v>12.115967986340999</v>
      </c>
      <c r="M23" s="69">
        <v>4.6999053245381998E-2</v>
      </c>
      <c r="N23" s="68">
        <v>33960781.994099997</v>
      </c>
      <c r="O23" s="68">
        <v>734140946.24339998</v>
      </c>
      <c r="P23" s="68">
        <v>85472</v>
      </c>
      <c r="Q23" s="68">
        <v>84577</v>
      </c>
      <c r="R23" s="69">
        <v>1.05820731404518</v>
      </c>
      <c r="S23" s="68">
        <v>34.287180701282303</v>
      </c>
      <c r="T23" s="68">
        <v>34.475076356456199</v>
      </c>
      <c r="U23" s="70">
        <v>-0.54800555581089005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194013.8695</v>
      </c>
      <c r="E24" s="68">
        <v>886915</v>
      </c>
      <c r="F24" s="69">
        <v>21.875136794394098</v>
      </c>
      <c r="G24" s="68">
        <v>252302.40400000001</v>
      </c>
      <c r="H24" s="69">
        <v>-23.102647289876799</v>
      </c>
      <c r="I24" s="68">
        <v>35821.287799999998</v>
      </c>
      <c r="J24" s="69">
        <v>18.463261359776102</v>
      </c>
      <c r="K24" s="68">
        <v>40770.559500000003</v>
      </c>
      <c r="L24" s="69">
        <v>16.159401913586201</v>
      </c>
      <c r="M24" s="69">
        <v>-0.121393273987324</v>
      </c>
      <c r="N24" s="68">
        <v>3788698.9284000001</v>
      </c>
      <c r="O24" s="68">
        <v>79539983.887099996</v>
      </c>
      <c r="P24" s="68">
        <v>21896</v>
      </c>
      <c r="Q24" s="68">
        <v>19688</v>
      </c>
      <c r="R24" s="69">
        <v>11.214953271028</v>
      </c>
      <c r="S24" s="68">
        <v>8.8606991916331808</v>
      </c>
      <c r="T24" s="68">
        <v>9.3838853971962592</v>
      </c>
      <c r="U24" s="70">
        <v>-5.9045702178571702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191437.2322</v>
      </c>
      <c r="E25" s="68">
        <v>623685</v>
      </c>
      <c r="F25" s="69">
        <v>30.694538460921802</v>
      </c>
      <c r="G25" s="68">
        <v>194280.234</v>
      </c>
      <c r="H25" s="69">
        <v>-1.4633510272589001</v>
      </c>
      <c r="I25" s="68">
        <v>16532.944200000002</v>
      </c>
      <c r="J25" s="69">
        <v>8.6362219146208492</v>
      </c>
      <c r="K25" s="68">
        <v>-7960954687.5859003</v>
      </c>
      <c r="L25" s="69">
        <v>-4097665.7911508898</v>
      </c>
      <c r="M25" s="69">
        <v>-1.0000020767539599</v>
      </c>
      <c r="N25" s="68">
        <v>3694113.0572000002</v>
      </c>
      <c r="O25" s="68">
        <v>76897304.976799995</v>
      </c>
      <c r="P25" s="68">
        <v>14756</v>
      </c>
      <c r="Q25" s="68">
        <v>12585</v>
      </c>
      <c r="R25" s="69">
        <v>17.2506952721494</v>
      </c>
      <c r="S25" s="68">
        <v>12.9735180401193</v>
      </c>
      <c r="T25" s="68">
        <v>13.5617290901867</v>
      </c>
      <c r="U25" s="70">
        <v>-4.5339363482478303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418073.12329999998</v>
      </c>
      <c r="E26" s="68">
        <v>799318</v>
      </c>
      <c r="F26" s="69">
        <v>52.303729341763898</v>
      </c>
      <c r="G26" s="68">
        <v>413146.11180000001</v>
      </c>
      <c r="H26" s="69">
        <v>1.1925590872764</v>
      </c>
      <c r="I26" s="68">
        <v>90466.540500000003</v>
      </c>
      <c r="J26" s="69">
        <v>21.638927608145501</v>
      </c>
      <c r="K26" s="68">
        <v>80845.809899999993</v>
      </c>
      <c r="L26" s="69">
        <v>19.5683337180084</v>
      </c>
      <c r="M26" s="69">
        <v>0.119000979913493</v>
      </c>
      <c r="N26" s="68">
        <v>5935338.7854000004</v>
      </c>
      <c r="O26" s="68">
        <v>163526163.5068</v>
      </c>
      <c r="P26" s="68">
        <v>31383</v>
      </c>
      <c r="Q26" s="68">
        <v>29880</v>
      </c>
      <c r="R26" s="69">
        <v>5.0301204819276997</v>
      </c>
      <c r="S26" s="68">
        <v>13.321643032852201</v>
      </c>
      <c r="T26" s="68">
        <v>13.087247272422999</v>
      </c>
      <c r="U26" s="70">
        <v>1.7595108940474999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175552.97659999999</v>
      </c>
      <c r="E27" s="68">
        <v>528482</v>
      </c>
      <c r="F27" s="69">
        <v>33.218345487641997</v>
      </c>
      <c r="G27" s="68">
        <v>260524.3058</v>
      </c>
      <c r="H27" s="69">
        <v>-32.615509305005503</v>
      </c>
      <c r="I27" s="68">
        <v>43670.199699999997</v>
      </c>
      <c r="J27" s="69">
        <v>24.875795640596401</v>
      </c>
      <c r="K27" s="68">
        <v>82564.260800000004</v>
      </c>
      <c r="L27" s="69">
        <v>31.691576932320199</v>
      </c>
      <c r="M27" s="69">
        <v>-0.471076234718739</v>
      </c>
      <c r="N27" s="68">
        <v>4903313.4879000001</v>
      </c>
      <c r="O27" s="68">
        <v>73257261.648699999</v>
      </c>
      <c r="P27" s="68">
        <v>25520</v>
      </c>
      <c r="Q27" s="68">
        <v>26159</v>
      </c>
      <c r="R27" s="69">
        <v>-2.4427539279024399</v>
      </c>
      <c r="S27" s="68">
        <v>6.8790351332288404</v>
      </c>
      <c r="T27" s="68">
        <v>7.7538030429297802</v>
      </c>
      <c r="U27" s="70">
        <v>-12.716433231681201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720359.0098</v>
      </c>
      <c r="E28" s="68">
        <v>2152931</v>
      </c>
      <c r="F28" s="69">
        <v>33.4594564247531</v>
      </c>
      <c r="G28" s="68">
        <v>864870.8493</v>
      </c>
      <c r="H28" s="69">
        <v>-16.709065823754301</v>
      </c>
      <c r="I28" s="68">
        <v>20687.702499999999</v>
      </c>
      <c r="J28" s="69">
        <v>2.8718600334774398</v>
      </c>
      <c r="K28" s="68">
        <v>35638.807800000002</v>
      </c>
      <c r="L28" s="69">
        <v>4.1207086386186997</v>
      </c>
      <c r="M28" s="69">
        <v>-0.41951754906908001</v>
      </c>
      <c r="N28" s="68">
        <v>12698897.434900001</v>
      </c>
      <c r="O28" s="68">
        <v>240795580.9355</v>
      </c>
      <c r="P28" s="68">
        <v>40780</v>
      </c>
      <c r="Q28" s="68">
        <v>35888</v>
      </c>
      <c r="R28" s="69">
        <v>13.6312973695943</v>
      </c>
      <c r="S28" s="68">
        <v>17.6645171603727</v>
      </c>
      <c r="T28" s="68">
        <v>17.751753839723602</v>
      </c>
      <c r="U28" s="70">
        <v>-0.49385261175749701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574701.87670000002</v>
      </c>
      <c r="E29" s="68">
        <v>1010818</v>
      </c>
      <c r="F29" s="69">
        <v>56.855128885714301</v>
      </c>
      <c r="G29" s="68">
        <v>634412.5736</v>
      </c>
      <c r="H29" s="69">
        <v>-9.41196618490223</v>
      </c>
      <c r="I29" s="68">
        <v>69445.256800000003</v>
      </c>
      <c r="J29" s="69">
        <v>12.0837010658051</v>
      </c>
      <c r="K29" s="68">
        <v>87266.9764</v>
      </c>
      <c r="L29" s="69">
        <v>13.7555559318126</v>
      </c>
      <c r="M29" s="69">
        <v>-0.204220660955546</v>
      </c>
      <c r="N29" s="68">
        <v>7616066.0091000004</v>
      </c>
      <c r="O29" s="68">
        <v>169618216.7811</v>
      </c>
      <c r="P29" s="68">
        <v>92791</v>
      </c>
      <c r="Q29" s="68">
        <v>87751</v>
      </c>
      <c r="R29" s="69">
        <v>5.7435242903214796</v>
      </c>
      <c r="S29" s="68">
        <v>6.19350881766551</v>
      </c>
      <c r="T29" s="68">
        <v>6.3034210117263596</v>
      </c>
      <c r="U29" s="70">
        <v>-1.7746353044232099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932072.76159999997</v>
      </c>
      <c r="E30" s="68">
        <v>2860005</v>
      </c>
      <c r="F30" s="69">
        <v>32.589899723951497</v>
      </c>
      <c r="G30" s="68">
        <v>964139.18290000001</v>
      </c>
      <c r="H30" s="69">
        <v>-3.3259120538539699</v>
      </c>
      <c r="I30" s="68">
        <v>103423.4262</v>
      </c>
      <c r="J30" s="69">
        <v>11.0960678673265</v>
      </c>
      <c r="K30" s="68">
        <v>152474.3027</v>
      </c>
      <c r="L30" s="69">
        <v>15.814553064981499</v>
      </c>
      <c r="M30" s="69">
        <v>-0.32169930035036698</v>
      </c>
      <c r="N30" s="68">
        <v>14199919.015699999</v>
      </c>
      <c r="O30" s="68">
        <v>313236601.77630001</v>
      </c>
      <c r="P30" s="68">
        <v>70101</v>
      </c>
      <c r="Q30" s="68">
        <v>69441</v>
      </c>
      <c r="R30" s="69">
        <v>0.950447142178246</v>
      </c>
      <c r="S30" s="68">
        <v>13.2961407340837</v>
      </c>
      <c r="T30" s="68">
        <v>13.4654447617402</v>
      </c>
      <c r="U30" s="70">
        <v>-1.2733320972040201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724226.64489999996</v>
      </c>
      <c r="E31" s="68">
        <v>1662731</v>
      </c>
      <c r="F31" s="69">
        <v>43.556452901882501</v>
      </c>
      <c r="G31" s="68">
        <v>870630.29509999999</v>
      </c>
      <c r="H31" s="69">
        <v>-16.815823090923399</v>
      </c>
      <c r="I31" s="68">
        <v>16773.655699999999</v>
      </c>
      <c r="J31" s="69">
        <v>2.3160782357456702</v>
      </c>
      <c r="K31" s="68">
        <v>38840.727899999998</v>
      </c>
      <c r="L31" s="69">
        <v>4.4612194313246096</v>
      </c>
      <c r="M31" s="69">
        <v>-0.56814260167353903</v>
      </c>
      <c r="N31" s="68">
        <v>11995292.2228</v>
      </c>
      <c r="O31" s="68">
        <v>262106566.35859999</v>
      </c>
      <c r="P31" s="68">
        <v>26690</v>
      </c>
      <c r="Q31" s="68">
        <v>25749</v>
      </c>
      <c r="R31" s="69">
        <v>3.6545108547904701</v>
      </c>
      <c r="S31" s="68">
        <v>27.134756272012002</v>
      </c>
      <c r="T31" s="68">
        <v>28.103599087343198</v>
      </c>
      <c r="U31" s="70">
        <v>-3.5704865214894701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88652.155700000003</v>
      </c>
      <c r="E32" s="68">
        <v>168455</v>
      </c>
      <c r="F32" s="69">
        <v>52.6266098958179</v>
      </c>
      <c r="G32" s="68">
        <v>120302.0675</v>
      </c>
      <c r="H32" s="69">
        <v>-26.308701469324301</v>
      </c>
      <c r="I32" s="68">
        <v>320151.54859999998</v>
      </c>
      <c r="J32" s="69">
        <v>361.13227712521399</v>
      </c>
      <c r="K32" s="68">
        <v>28929.602299999999</v>
      </c>
      <c r="L32" s="69">
        <v>24.0474689265004</v>
      </c>
      <c r="M32" s="69">
        <v>10.066572754095599</v>
      </c>
      <c r="N32" s="68">
        <v>1179311.2512000001</v>
      </c>
      <c r="O32" s="68">
        <v>39335155.973700002</v>
      </c>
      <c r="P32" s="68">
        <v>19204</v>
      </c>
      <c r="Q32" s="68">
        <v>17419</v>
      </c>
      <c r="R32" s="69">
        <v>10.2474309661863</v>
      </c>
      <c r="S32" s="68">
        <v>4.6163380389502198</v>
      </c>
      <c r="T32" s="68">
        <v>4.5999484528388503</v>
      </c>
      <c r="U32" s="70">
        <v>0.35503435781949799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71"/>
      <c r="E33" s="71"/>
      <c r="F33" s="71"/>
      <c r="G33" s="68">
        <v>171.45320000000001</v>
      </c>
      <c r="H33" s="71"/>
      <c r="I33" s="71"/>
      <c r="J33" s="71"/>
      <c r="K33" s="68">
        <v>35.610999999999997</v>
      </c>
      <c r="L33" s="69">
        <v>20.770099362391601</v>
      </c>
      <c r="M33" s="71"/>
      <c r="N33" s="68">
        <v>51.052100000000003</v>
      </c>
      <c r="O33" s="68">
        <v>4916.3107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3"/>
      <c r="B35" s="42" t="s">
        <v>32</v>
      </c>
      <c r="C35" s="43"/>
      <c r="D35" s="68">
        <v>91231.431700000001</v>
      </c>
      <c r="E35" s="68">
        <v>345002</v>
      </c>
      <c r="F35" s="69">
        <v>26.443739949333601</v>
      </c>
      <c r="G35" s="68">
        <v>159672.51689999999</v>
      </c>
      <c r="H35" s="69">
        <v>-42.863409764413902</v>
      </c>
      <c r="I35" s="68">
        <v>13438.245699999999</v>
      </c>
      <c r="J35" s="69">
        <v>14.7298419520473</v>
      </c>
      <c r="K35" s="68">
        <v>13963.9318</v>
      </c>
      <c r="L35" s="69">
        <v>8.7453571040941007</v>
      </c>
      <c r="M35" s="69">
        <v>-3.7645994518535002E-2</v>
      </c>
      <c r="N35" s="68">
        <v>2055976.5245999999</v>
      </c>
      <c r="O35" s="68">
        <v>43295837.201899998</v>
      </c>
      <c r="P35" s="68">
        <v>6431</v>
      </c>
      <c r="Q35" s="68">
        <v>5348</v>
      </c>
      <c r="R35" s="69">
        <v>20.250560957367199</v>
      </c>
      <c r="S35" s="68">
        <v>14.1861968123153</v>
      </c>
      <c r="T35" s="68">
        <v>14.250256170530999</v>
      </c>
      <c r="U35" s="70">
        <v>-0.45156118347436502</v>
      </c>
      <c r="V35" s="37"/>
      <c r="W35" s="37"/>
    </row>
    <row r="36" spans="1:23" ht="12" customHeight="1" thickBot="1" x14ac:dyDescent="0.2">
      <c r="A36" s="53"/>
      <c r="B36" s="42" t="s">
        <v>37</v>
      </c>
      <c r="C36" s="43"/>
      <c r="D36" s="71"/>
      <c r="E36" s="68">
        <v>1380273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514884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3"/>
      <c r="B38" s="42" t="s">
        <v>39</v>
      </c>
      <c r="C38" s="43"/>
      <c r="D38" s="71"/>
      <c r="E38" s="68">
        <v>636628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3"/>
      <c r="B39" s="42" t="s">
        <v>33</v>
      </c>
      <c r="C39" s="43"/>
      <c r="D39" s="68">
        <v>276647.8798</v>
      </c>
      <c r="E39" s="68">
        <v>552357</v>
      </c>
      <c r="F39" s="69">
        <v>50.084977614115502</v>
      </c>
      <c r="G39" s="68">
        <v>304517.5232</v>
      </c>
      <c r="H39" s="69">
        <v>-9.1520655715092794</v>
      </c>
      <c r="I39" s="68">
        <v>18181.086599999999</v>
      </c>
      <c r="J39" s="69">
        <v>6.5719233464373001</v>
      </c>
      <c r="K39" s="68">
        <v>18424.262200000001</v>
      </c>
      <c r="L39" s="69">
        <v>6.0503126409245702</v>
      </c>
      <c r="M39" s="69">
        <v>-1.3198661491041999E-2</v>
      </c>
      <c r="N39" s="68">
        <v>3830261.1749</v>
      </c>
      <c r="O39" s="68">
        <v>72620666.172900006</v>
      </c>
      <c r="P39" s="68">
        <v>424</v>
      </c>
      <c r="Q39" s="68">
        <v>471</v>
      </c>
      <c r="R39" s="69">
        <v>-9.9787685774946908</v>
      </c>
      <c r="S39" s="68">
        <v>652.47141462264199</v>
      </c>
      <c r="T39" s="68">
        <v>705.06614437367296</v>
      </c>
      <c r="U39" s="70">
        <v>-8.0608481187562404</v>
      </c>
      <c r="V39" s="37"/>
      <c r="W39" s="37"/>
    </row>
    <row r="40" spans="1:23" ht="12" thickBot="1" x14ac:dyDescent="0.2">
      <c r="A40" s="53"/>
      <c r="B40" s="42" t="s">
        <v>34</v>
      </c>
      <c r="C40" s="43"/>
      <c r="D40" s="68">
        <v>433244.12809999997</v>
      </c>
      <c r="E40" s="68">
        <v>475743</v>
      </c>
      <c r="F40" s="69">
        <v>91.066842412815305</v>
      </c>
      <c r="G40" s="68">
        <v>304534.11090000003</v>
      </c>
      <c r="H40" s="69">
        <v>42.264564984073203</v>
      </c>
      <c r="I40" s="68">
        <v>25442.626100000001</v>
      </c>
      <c r="J40" s="69">
        <v>5.8725841736341797</v>
      </c>
      <c r="K40" s="68">
        <v>25235.011600000002</v>
      </c>
      <c r="L40" s="69">
        <v>8.28643186322285</v>
      </c>
      <c r="M40" s="69">
        <v>8.2272401253820002E-3</v>
      </c>
      <c r="N40" s="68">
        <v>5095826.4249999998</v>
      </c>
      <c r="O40" s="68">
        <v>139669769.11489999</v>
      </c>
      <c r="P40" s="68">
        <v>2373</v>
      </c>
      <c r="Q40" s="68">
        <v>2453</v>
      </c>
      <c r="R40" s="69">
        <v>-3.26131267835303</v>
      </c>
      <c r="S40" s="68">
        <v>182.57232536873201</v>
      </c>
      <c r="T40" s="68">
        <v>176.87577166734599</v>
      </c>
      <c r="U40" s="70">
        <v>3.1201627573513102</v>
      </c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524948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3"/>
      <c r="B42" s="42" t="s">
        <v>41</v>
      </c>
      <c r="C42" s="43"/>
      <c r="D42" s="71"/>
      <c r="E42" s="68">
        <v>200941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4"/>
      <c r="B44" s="42" t="s">
        <v>35</v>
      </c>
      <c r="C44" s="43"/>
      <c r="D44" s="73">
        <v>11882.4488</v>
      </c>
      <c r="E44" s="73">
        <v>0</v>
      </c>
      <c r="F44" s="74"/>
      <c r="G44" s="73">
        <v>26913.858499999998</v>
      </c>
      <c r="H44" s="75">
        <v>-55.850073299597703</v>
      </c>
      <c r="I44" s="73">
        <v>1394.4449999999999</v>
      </c>
      <c r="J44" s="75">
        <v>11.7353335450518</v>
      </c>
      <c r="K44" s="73">
        <v>4806.6399000000001</v>
      </c>
      <c r="L44" s="75">
        <v>17.8593489298459</v>
      </c>
      <c r="M44" s="75">
        <v>-0.70989193511251003</v>
      </c>
      <c r="N44" s="73">
        <v>480280.68959999998</v>
      </c>
      <c r="O44" s="73">
        <v>9116873.4890999999</v>
      </c>
      <c r="P44" s="73">
        <v>36</v>
      </c>
      <c r="Q44" s="73">
        <v>31</v>
      </c>
      <c r="R44" s="75">
        <v>16.129032258064498</v>
      </c>
      <c r="S44" s="73">
        <v>330.068022222222</v>
      </c>
      <c r="T44" s="73">
        <v>1324.7596741935499</v>
      </c>
      <c r="U44" s="76">
        <v>-301.35959408440903</v>
      </c>
      <c r="V44" s="37"/>
      <c r="W44" s="37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25:C25"/>
    <mergeCell ref="B26:C26"/>
    <mergeCell ref="B27:C27"/>
    <mergeCell ref="B28:C28"/>
    <mergeCell ref="B29:C29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19:C19"/>
    <mergeCell ref="B20:C20"/>
    <mergeCell ref="B21:C21"/>
    <mergeCell ref="B22:C22"/>
    <mergeCell ref="B23:C23"/>
    <mergeCell ref="B44:C44"/>
    <mergeCell ref="B36:C36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73230</v>
      </c>
      <c r="D2" s="32">
        <v>775036.51963675197</v>
      </c>
      <c r="E2" s="32">
        <v>605358.94508888898</v>
      </c>
      <c r="F2" s="32">
        <v>169677.57454786301</v>
      </c>
      <c r="G2" s="32">
        <v>605358.94508888898</v>
      </c>
      <c r="H2" s="32">
        <v>0.21892848949542201</v>
      </c>
    </row>
    <row r="3" spans="1:8" ht="14.25" x14ac:dyDescent="0.2">
      <c r="A3" s="32">
        <v>2</v>
      </c>
      <c r="B3" s="33">
        <v>13</v>
      </c>
      <c r="C3" s="32">
        <v>12471.464</v>
      </c>
      <c r="D3" s="32">
        <v>101054.084397481</v>
      </c>
      <c r="E3" s="32">
        <v>78136.555079600599</v>
      </c>
      <c r="F3" s="32">
        <v>22917.529317880599</v>
      </c>
      <c r="G3" s="32">
        <v>78136.555079600599</v>
      </c>
      <c r="H3" s="32">
        <v>0.22678479009060101</v>
      </c>
    </row>
    <row r="4" spans="1:8" ht="14.25" x14ac:dyDescent="0.2">
      <c r="A4" s="32">
        <v>3</v>
      </c>
      <c r="B4" s="33">
        <v>14</v>
      </c>
      <c r="C4" s="32">
        <v>103253</v>
      </c>
      <c r="D4" s="32">
        <v>114623.946981197</v>
      </c>
      <c r="E4" s="32">
        <v>86545.493041880298</v>
      </c>
      <c r="F4" s="32">
        <v>28078.453939316201</v>
      </c>
      <c r="G4" s="32">
        <v>86545.493041880298</v>
      </c>
      <c r="H4" s="32">
        <v>0.244961499571484</v>
      </c>
    </row>
    <row r="5" spans="1:8" ht="14.25" x14ac:dyDescent="0.2">
      <c r="A5" s="32">
        <v>4</v>
      </c>
      <c r="B5" s="33">
        <v>15</v>
      </c>
      <c r="C5" s="32">
        <v>3825</v>
      </c>
      <c r="D5" s="32">
        <v>62812.980857265</v>
      </c>
      <c r="E5" s="32">
        <v>49568.064218803403</v>
      </c>
      <c r="F5" s="32">
        <v>13244.9166384615</v>
      </c>
      <c r="G5" s="32">
        <v>49568.064218803403</v>
      </c>
      <c r="H5" s="32">
        <v>0.21086273024614199</v>
      </c>
    </row>
    <row r="6" spans="1:8" ht="14.25" x14ac:dyDescent="0.2">
      <c r="A6" s="32">
        <v>5</v>
      </c>
      <c r="B6" s="33">
        <v>16</v>
      </c>
      <c r="C6" s="32">
        <v>2897</v>
      </c>
      <c r="D6" s="32">
        <v>172722.90677948701</v>
      </c>
      <c r="E6" s="32">
        <v>164243.24757265</v>
      </c>
      <c r="F6" s="32">
        <v>8479.6592068376103</v>
      </c>
      <c r="G6" s="32">
        <v>164243.24757265</v>
      </c>
      <c r="H6" s="32">
        <v>4.9094004755625503E-2</v>
      </c>
    </row>
    <row r="7" spans="1:8" ht="14.25" x14ac:dyDescent="0.2">
      <c r="A7" s="32">
        <v>6</v>
      </c>
      <c r="B7" s="33">
        <v>17</v>
      </c>
      <c r="C7" s="32">
        <v>19295</v>
      </c>
      <c r="D7" s="32">
        <v>272108.744031624</v>
      </c>
      <c r="E7" s="32">
        <v>201542.99583076901</v>
      </c>
      <c r="F7" s="32">
        <v>70565.748200854694</v>
      </c>
      <c r="G7" s="32">
        <v>201542.99583076901</v>
      </c>
      <c r="H7" s="32">
        <v>0.25932921947063098</v>
      </c>
    </row>
    <row r="8" spans="1:8" ht="14.25" x14ac:dyDescent="0.2">
      <c r="A8" s="32">
        <v>7</v>
      </c>
      <c r="B8" s="33">
        <v>18</v>
      </c>
      <c r="C8" s="32">
        <v>50594</v>
      </c>
      <c r="D8" s="32">
        <v>114990.050941026</v>
      </c>
      <c r="E8" s="32">
        <v>92885.172568376103</v>
      </c>
      <c r="F8" s="32">
        <v>22104.8783726496</v>
      </c>
      <c r="G8" s="32">
        <v>92885.172568376103</v>
      </c>
      <c r="H8" s="32">
        <v>0.19223296443260501</v>
      </c>
    </row>
    <row r="9" spans="1:8" ht="14.25" x14ac:dyDescent="0.2">
      <c r="A9" s="32">
        <v>8</v>
      </c>
      <c r="B9" s="33">
        <v>19</v>
      </c>
      <c r="C9" s="32">
        <v>51925</v>
      </c>
      <c r="D9" s="32">
        <v>304757.33800769201</v>
      </c>
      <c r="E9" s="32">
        <v>361985.373233333</v>
      </c>
      <c r="F9" s="32">
        <v>-57228.035225640997</v>
      </c>
      <c r="G9" s="32">
        <v>361985.373233333</v>
      </c>
      <c r="H9" s="32">
        <v>-0.18778230443854499</v>
      </c>
    </row>
    <row r="10" spans="1:8" ht="14.25" x14ac:dyDescent="0.2">
      <c r="A10" s="32">
        <v>9</v>
      </c>
      <c r="B10" s="33">
        <v>21</v>
      </c>
      <c r="C10" s="32">
        <v>213224</v>
      </c>
      <c r="D10" s="32">
        <v>923280.96759999997</v>
      </c>
      <c r="E10" s="32">
        <v>921568.473</v>
      </c>
      <c r="F10" s="32">
        <v>1712.4946</v>
      </c>
      <c r="G10" s="32">
        <v>921568.473</v>
      </c>
      <c r="H10" s="32">
        <v>1.8547924847313801E-3</v>
      </c>
    </row>
    <row r="11" spans="1:8" ht="14.25" x14ac:dyDescent="0.2">
      <c r="A11" s="32">
        <v>10</v>
      </c>
      <c r="B11" s="33">
        <v>22</v>
      </c>
      <c r="C11" s="32">
        <v>50506.563000000002</v>
      </c>
      <c r="D11" s="32">
        <v>778650.82754017098</v>
      </c>
      <c r="E11" s="32">
        <v>960478.36695042695</v>
      </c>
      <c r="F11" s="32">
        <v>-181827.53941025599</v>
      </c>
      <c r="G11" s="32">
        <v>960478.36695042695</v>
      </c>
      <c r="H11" s="32">
        <v>-0.23351614482279101</v>
      </c>
    </row>
    <row r="12" spans="1:8" ht="14.25" x14ac:dyDescent="0.2">
      <c r="A12" s="32">
        <v>11</v>
      </c>
      <c r="B12" s="33">
        <v>23</v>
      </c>
      <c r="C12" s="32">
        <v>166681.69699999999</v>
      </c>
      <c r="D12" s="32">
        <v>1292343.58545385</v>
      </c>
      <c r="E12" s="32">
        <v>1111320.93430769</v>
      </c>
      <c r="F12" s="32">
        <v>181022.65114615401</v>
      </c>
      <c r="G12" s="32">
        <v>1111320.93430769</v>
      </c>
      <c r="H12" s="32">
        <v>0.14007316102596801</v>
      </c>
    </row>
    <row r="13" spans="1:8" ht="14.25" x14ac:dyDescent="0.2">
      <c r="A13" s="32">
        <v>12</v>
      </c>
      <c r="B13" s="33">
        <v>24</v>
      </c>
      <c r="C13" s="32">
        <v>17893.71</v>
      </c>
      <c r="D13" s="32">
        <v>702365.06103504298</v>
      </c>
      <c r="E13" s="32">
        <v>667546.90025042696</v>
      </c>
      <c r="F13" s="32">
        <v>34818.1607846154</v>
      </c>
      <c r="G13" s="32">
        <v>667546.90025042696</v>
      </c>
      <c r="H13" s="32">
        <v>4.9572740325814997E-2</v>
      </c>
    </row>
    <row r="14" spans="1:8" ht="14.25" x14ac:dyDescent="0.2">
      <c r="A14" s="32">
        <v>13</v>
      </c>
      <c r="B14" s="33">
        <v>25</v>
      </c>
      <c r="C14" s="32">
        <v>76033</v>
      </c>
      <c r="D14" s="32">
        <v>897951.97230000002</v>
      </c>
      <c r="E14" s="32">
        <v>848702.41119999997</v>
      </c>
      <c r="F14" s="32">
        <v>49249.561099999999</v>
      </c>
      <c r="G14" s="32">
        <v>848702.41119999997</v>
      </c>
      <c r="H14" s="32">
        <v>5.4846542598322903E-2</v>
      </c>
    </row>
    <row r="15" spans="1:8" ht="14.25" x14ac:dyDescent="0.2">
      <c r="A15" s="32">
        <v>14</v>
      </c>
      <c r="B15" s="33">
        <v>26</v>
      </c>
      <c r="C15" s="32">
        <v>59072</v>
      </c>
      <c r="D15" s="32">
        <v>319861.40857825399</v>
      </c>
      <c r="E15" s="32">
        <v>289689.60950869101</v>
      </c>
      <c r="F15" s="32">
        <v>30171.7990695636</v>
      </c>
      <c r="G15" s="32">
        <v>289689.60950869101</v>
      </c>
      <c r="H15" s="32">
        <v>9.4327725259741702E-2</v>
      </c>
    </row>
    <row r="16" spans="1:8" ht="14.25" x14ac:dyDescent="0.2">
      <c r="A16" s="32">
        <v>15</v>
      </c>
      <c r="B16" s="33">
        <v>27</v>
      </c>
      <c r="C16" s="32">
        <v>156771.76300000001</v>
      </c>
      <c r="D16" s="32">
        <v>1071983.46023333</v>
      </c>
      <c r="E16" s="32">
        <v>975016.79980000004</v>
      </c>
      <c r="F16" s="32">
        <v>96966.660433333294</v>
      </c>
      <c r="G16" s="32">
        <v>975016.79980000004</v>
      </c>
      <c r="H16" s="32">
        <v>9.0455369910490094E-2</v>
      </c>
    </row>
    <row r="17" spans="1:8" ht="14.25" x14ac:dyDescent="0.2">
      <c r="A17" s="32">
        <v>16</v>
      </c>
      <c r="B17" s="33">
        <v>29</v>
      </c>
      <c r="C17" s="32">
        <v>228810</v>
      </c>
      <c r="D17" s="32">
        <v>2930595.32195812</v>
      </c>
      <c r="E17" s="32">
        <v>2680751.51105214</v>
      </c>
      <c r="F17" s="32">
        <v>249843.810905983</v>
      </c>
      <c r="G17" s="32">
        <v>2680751.51105214</v>
      </c>
      <c r="H17" s="32">
        <v>8.5253603264147104E-2</v>
      </c>
    </row>
    <row r="18" spans="1:8" ht="14.25" x14ac:dyDescent="0.2">
      <c r="A18" s="32">
        <v>17</v>
      </c>
      <c r="B18" s="33">
        <v>31</v>
      </c>
      <c r="C18" s="32">
        <v>25431.435000000001</v>
      </c>
      <c r="D18" s="32">
        <v>194013.84358524301</v>
      </c>
      <c r="E18" s="32">
        <v>158192.57405997801</v>
      </c>
      <c r="F18" s="32">
        <v>35821.269525265299</v>
      </c>
      <c r="G18" s="32">
        <v>158192.57405997801</v>
      </c>
      <c r="H18" s="32">
        <v>0.184632544066509</v>
      </c>
    </row>
    <row r="19" spans="1:8" ht="14.25" x14ac:dyDescent="0.2">
      <c r="A19" s="32">
        <v>18</v>
      </c>
      <c r="B19" s="33">
        <v>32</v>
      </c>
      <c r="C19" s="32">
        <v>10864.911</v>
      </c>
      <c r="D19" s="32">
        <v>191437.237073875</v>
      </c>
      <c r="E19" s="32">
        <v>174904.28480342799</v>
      </c>
      <c r="F19" s="32">
        <v>16532.952270446898</v>
      </c>
      <c r="G19" s="32">
        <v>174904.28480342799</v>
      </c>
      <c r="H19" s="32">
        <v>8.6362259104621905E-2</v>
      </c>
    </row>
    <row r="20" spans="1:8" ht="14.25" x14ac:dyDescent="0.2">
      <c r="A20" s="32">
        <v>19</v>
      </c>
      <c r="B20" s="33">
        <v>33</v>
      </c>
      <c r="C20" s="32">
        <v>26059.525000000001</v>
      </c>
      <c r="D20" s="32">
        <v>418073.12235692499</v>
      </c>
      <c r="E20" s="32">
        <v>327606.566860791</v>
      </c>
      <c r="F20" s="32">
        <v>90466.555496133704</v>
      </c>
      <c r="G20" s="32">
        <v>327606.566860791</v>
      </c>
      <c r="H20" s="32">
        <v>0.21638931243922199</v>
      </c>
    </row>
    <row r="21" spans="1:8" ht="14.25" x14ac:dyDescent="0.2">
      <c r="A21" s="32">
        <v>20</v>
      </c>
      <c r="B21" s="33">
        <v>34</v>
      </c>
      <c r="C21" s="32">
        <v>39599.11</v>
      </c>
      <c r="D21" s="32">
        <v>175552.887966137</v>
      </c>
      <c r="E21" s="32">
        <v>131882.77739486701</v>
      </c>
      <c r="F21" s="32">
        <v>43670.110571269899</v>
      </c>
      <c r="G21" s="32">
        <v>131882.77739486701</v>
      </c>
      <c r="H21" s="32">
        <v>0.24875757429688999</v>
      </c>
    </row>
    <row r="22" spans="1:8" ht="14.25" x14ac:dyDescent="0.2">
      <c r="A22" s="32">
        <v>21</v>
      </c>
      <c r="B22" s="33">
        <v>35</v>
      </c>
      <c r="C22" s="32">
        <v>31514.162</v>
      </c>
      <c r="D22" s="32">
        <v>720359.008836283</v>
      </c>
      <c r="E22" s="32">
        <v>699671.29666194704</v>
      </c>
      <c r="F22" s="32">
        <v>20687.712174336299</v>
      </c>
      <c r="G22" s="32">
        <v>699671.29666194704</v>
      </c>
      <c r="H22" s="32">
        <v>2.8718613803076599E-2</v>
      </c>
    </row>
    <row r="23" spans="1:8" ht="14.25" x14ac:dyDescent="0.2">
      <c r="A23" s="32">
        <v>22</v>
      </c>
      <c r="B23" s="33">
        <v>36</v>
      </c>
      <c r="C23" s="32">
        <v>131252.05799999999</v>
      </c>
      <c r="D23" s="32">
        <v>574701.87536460196</v>
      </c>
      <c r="E23" s="32">
        <v>505256.589646101</v>
      </c>
      <c r="F23" s="32">
        <v>69445.285718500294</v>
      </c>
      <c r="G23" s="32">
        <v>505256.589646101</v>
      </c>
      <c r="H23" s="32">
        <v>0.12083706125796601</v>
      </c>
    </row>
    <row r="24" spans="1:8" ht="14.25" x14ac:dyDescent="0.2">
      <c r="A24" s="32">
        <v>23</v>
      </c>
      <c r="B24" s="33">
        <v>37</v>
      </c>
      <c r="C24" s="32">
        <v>113277.408</v>
      </c>
      <c r="D24" s="32">
        <v>932072.73742743395</v>
      </c>
      <c r="E24" s="32">
        <v>828649.32940230099</v>
      </c>
      <c r="F24" s="32">
        <v>103423.408025133</v>
      </c>
      <c r="G24" s="32">
        <v>828649.32940230099</v>
      </c>
      <c r="H24" s="32">
        <v>0.110960662051533</v>
      </c>
    </row>
    <row r="25" spans="1:8" ht="14.25" x14ac:dyDescent="0.2">
      <c r="A25" s="32">
        <v>24</v>
      </c>
      <c r="B25" s="33">
        <v>38</v>
      </c>
      <c r="C25" s="32">
        <v>138776.93100000001</v>
      </c>
      <c r="D25" s="32">
        <v>724226.66260000004</v>
      </c>
      <c r="E25" s="32">
        <v>707453.00190000003</v>
      </c>
      <c r="F25" s="32">
        <v>16773.6607</v>
      </c>
      <c r="G25" s="32">
        <v>707453.00190000003</v>
      </c>
      <c r="H25" s="32">
        <v>2.3160788695326302E-2</v>
      </c>
    </row>
    <row r="26" spans="1:8" ht="14.25" x14ac:dyDescent="0.2">
      <c r="A26" s="32">
        <v>25</v>
      </c>
      <c r="B26" s="33">
        <v>39</v>
      </c>
      <c r="C26" s="32">
        <v>56974.553999999996</v>
      </c>
      <c r="D26" s="32">
        <v>88652.101673405894</v>
      </c>
      <c r="E26" s="32">
        <v>-231499.40426417399</v>
      </c>
      <c r="F26" s="32">
        <v>320151.50593758002</v>
      </c>
      <c r="G26" s="32">
        <v>-231499.40426417399</v>
      </c>
      <c r="H26" s="32">
        <v>3.6113244908396802</v>
      </c>
    </row>
    <row r="27" spans="1:8" ht="14.25" x14ac:dyDescent="0.2">
      <c r="A27" s="32">
        <v>26</v>
      </c>
      <c r="B27" s="33">
        <v>42</v>
      </c>
      <c r="C27" s="32">
        <v>4428.2150000000001</v>
      </c>
      <c r="D27" s="32">
        <v>91231.431100000002</v>
      </c>
      <c r="E27" s="32">
        <v>77793.187399999995</v>
      </c>
      <c r="F27" s="32">
        <v>13438.243700000001</v>
      </c>
      <c r="G27" s="32">
        <v>77793.187399999995</v>
      </c>
      <c r="H27" s="32">
        <v>0.14729839856693899</v>
      </c>
    </row>
    <row r="28" spans="1:8" ht="14.25" x14ac:dyDescent="0.2">
      <c r="A28" s="32">
        <v>27</v>
      </c>
      <c r="B28" s="33">
        <v>75</v>
      </c>
      <c r="C28" s="32">
        <v>431</v>
      </c>
      <c r="D28" s="32">
        <v>276647.88034188002</v>
      </c>
      <c r="E28" s="32">
        <v>258466.795042735</v>
      </c>
      <c r="F28" s="32">
        <v>18181.085299145299</v>
      </c>
      <c r="G28" s="32">
        <v>258466.795042735</v>
      </c>
      <c r="H28" s="32">
        <v>6.5719228633442595E-2</v>
      </c>
    </row>
    <row r="29" spans="1:8" ht="14.25" x14ac:dyDescent="0.2">
      <c r="A29" s="32">
        <v>28</v>
      </c>
      <c r="B29" s="33">
        <v>76</v>
      </c>
      <c r="C29" s="32">
        <v>2528</v>
      </c>
      <c r="D29" s="32">
        <v>433244.11835470097</v>
      </c>
      <c r="E29" s="32">
        <v>407801.50474615401</v>
      </c>
      <c r="F29" s="32">
        <v>25442.613608546999</v>
      </c>
      <c r="G29" s="32">
        <v>407801.50474615401</v>
      </c>
      <c r="H29" s="32">
        <v>5.8725814224942101E-2</v>
      </c>
    </row>
    <row r="30" spans="1:8" ht="14.25" x14ac:dyDescent="0.2">
      <c r="A30" s="32">
        <v>29</v>
      </c>
      <c r="B30" s="33">
        <v>99</v>
      </c>
      <c r="C30" s="32">
        <v>9936</v>
      </c>
      <c r="D30" s="32">
        <v>11882.448831404599</v>
      </c>
      <c r="E30" s="32">
        <v>10488.004281068001</v>
      </c>
      <c r="F30" s="32">
        <v>1394.4445503365901</v>
      </c>
      <c r="G30" s="32">
        <v>10488.004281068001</v>
      </c>
      <c r="H30" s="32">
        <v>0.11735329729770499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2014-09-11T03:49:09Z</dcterms:modified>
</cp:coreProperties>
</file>