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<sst xmlns="http://schemas.openxmlformats.org/spreadsheetml/2006/main" count="116" uniqueCount="73">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</sst>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3" sqref="N1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14734184.9125</v>
      </c>
      <c r="F3" s="25">
        <f>RA!I7</f>
        <v>1352672.0171999999</v>
      </c>
      <c r="G3" s="16">
        <f>E3-F3</f>
        <v>13381512.895299999</v>
      </c>
      <c r="H3" s="27">
        <f>RA!J7</f>
        <v>9.1805011626563608</v>
      </c>
      <c r="I3" s="20">
        <f>SUM(I4:I40)</f>
        <v>14734189.052365422</v>
      </c>
      <c r="J3" s="21">
        <f>SUM(J4:J40)</f>
        <v>13381512.974973386</v>
      </c>
      <c r="K3" s="22">
        <f>E3-I3</f>
        <v>-4.1398654226213694</v>
      </c>
      <c r="L3" s="22">
        <f>G3-J3</f>
        <v>-7.9673387110233307E-2</v>
      </c>
    </row>
    <row r="4" spans="1:13" x14ac:dyDescent="0.15">
      <c r="A4" s="41">
        <f>RA!A8</f>
        <v>41893</v>
      </c>
      <c r="B4" s="12">
        <v>12</v>
      </c>
      <c r="C4" s="38" t="s">
        <v>6</v>
      </c>
      <c r="D4" s="38"/>
      <c r="E4" s="15">
        <f>VLOOKUP(C4,RA!B8:D39,3,0)</f>
        <v>717496.34580000001</v>
      </c>
      <c r="F4" s="25">
        <f>VLOOKUP(C4,RA!B8:I43,8,0)</f>
        <v>165955.5527</v>
      </c>
      <c r="G4" s="16">
        <f t="shared" ref="G4:G40" si="0">E4-F4</f>
        <v>551540.79310000001</v>
      </c>
      <c r="H4" s="27">
        <f>RA!J8</f>
        <v>23.129811555341298</v>
      </c>
      <c r="I4" s="20">
        <f>VLOOKUP(B4,RMS!B:D,3,FALSE)</f>
        <v>717497.247123932</v>
      </c>
      <c r="J4" s="21">
        <f>VLOOKUP(B4,RMS!B:E,4,FALSE)</f>
        <v>551540.80130854703</v>
      </c>
      <c r="K4" s="22">
        <f t="shared" ref="K4:K40" si="1">E4-I4</f>
        <v>-0.90132393199019134</v>
      </c>
      <c r="L4" s="22">
        <f t="shared" ref="L4:L40" si="2">G4-J4</f>
        <v>-8.2085470203310251E-3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88536.9905</v>
      </c>
      <c r="F5" s="25">
        <f>VLOOKUP(C5,RA!B9:I44,8,0)</f>
        <v>20483.587100000001</v>
      </c>
      <c r="G5" s="16">
        <f t="shared" si="0"/>
        <v>68053.403399999996</v>
      </c>
      <c r="H5" s="27">
        <f>RA!J9</f>
        <v>23.1356261200227</v>
      </c>
      <c r="I5" s="20">
        <f>VLOOKUP(B5,RMS!B:D,3,FALSE)</f>
        <v>88537.026657885202</v>
      </c>
      <c r="J5" s="21">
        <f>VLOOKUP(B5,RMS!B:E,4,FALSE)</f>
        <v>68053.414230202005</v>
      </c>
      <c r="K5" s="22">
        <f t="shared" si="1"/>
        <v>-3.6157885202555917E-2</v>
      </c>
      <c r="L5" s="22">
        <f t="shared" si="2"/>
        <v>-1.0830202008946799E-2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100967.1345</v>
      </c>
      <c r="F6" s="25">
        <f>VLOOKUP(C6,RA!B10:I45,8,0)</f>
        <v>27279.511600000002</v>
      </c>
      <c r="G6" s="16">
        <f t="shared" si="0"/>
        <v>73687.622900000002</v>
      </c>
      <c r="H6" s="27">
        <f>RA!J10</f>
        <v>27.018209177759701</v>
      </c>
      <c r="I6" s="20">
        <f>VLOOKUP(B6,RMS!B:D,3,FALSE)</f>
        <v>100969.139710256</v>
      </c>
      <c r="J6" s="21">
        <f>VLOOKUP(B6,RMS!B:E,4,FALSE)</f>
        <v>73687.622393162397</v>
      </c>
      <c r="K6" s="22">
        <f t="shared" si="1"/>
        <v>-2.0052102560002822</v>
      </c>
      <c r="L6" s="22">
        <f t="shared" si="2"/>
        <v>5.0683760491665453E-4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63680.492299999998</v>
      </c>
      <c r="F7" s="25">
        <f>VLOOKUP(C7,RA!B11:I46,8,0)</f>
        <v>15372.0964</v>
      </c>
      <c r="G7" s="16">
        <f t="shared" si="0"/>
        <v>48308.395899999996</v>
      </c>
      <c r="H7" s="27">
        <f>RA!J11</f>
        <v>24.1394120001173</v>
      </c>
      <c r="I7" s="20">
        <f>VLOOKUP(B7,RMS!B:D,3,FALSE)</f>
        <v>63680.527389743598</v>
      </c>
      <c r="J7" s="21">
        <f>VLOOKUP(B7,RMS!B:E,4,FALSE)</f>
        <v>48308.396041880304</v>
      </c>
      <c r="K7" s="22">
        <f t="shared" si="1"/>
        <v>-3.5089743600110523E-2</v>
      </c>
      <c r="L7" s="22">
        <f t="shared" si="2"/>
        <v>-1.4188030763762072E-4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284974.20380000002</v>
      </c>
      <c r="F8" s="25">
        <f>VLOOKUP(C8,RA!B12:I47,8,0)</f>
        <v>89.916700000000006</v>
      </c>
      <c r="G8" s="16">
        <f t="shared" si="0"/>
        <v>284884.28710000002</v>
      </c>
      <c r="H8" s="27">
        <f>RA!J12</f>
        <v>3.1552575215933E-2</v>
      </c>
      <c r="I8" s="20">
        <f>VLOOKUP(B8,RMS!B:D,3,FALSE)</f>
        <v>284974.19515213702</v>
      </c>
      <c r="J8" s="21">
        <f>VLOOKUP(B8,RMS!B:E,4,FALSE)</f>
        <v>284884.28654444398</v>
      </c>
      <c r="K8" s="22">
        <f t="shared" si="1"/>
        <v>8.6478629964403808E-3</v>
      </c>
      <c r="L8" s="22">
        <f t="shared" si="2"/>
        <v>5.5555603466928005E-4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285045.43349999998</v>
      </c>
      <c r="F9" s="25">
        <f>VLOOKUP(C9,RA!B13:I48,8,0)</f>
        <v>71438.748600000006</v>
      </c>
      <c r="G9" s="16">
        <f t="shared" si="0"/>
        <v>213606.68489999999</v>
      </c>
      <c r="H9" s="27">
        <f>RA!J13</f>
        <v>25.0622322634051</v>
      </c>
      <c r="I9" s="20">
        <f>VLOOKUP(B9,RMS!B:D,3,FALSE)</f>
        <v>285045.67188803398</v>
      </c>
      <c r="J9" s="21">
        <f>VLOOKUP(B9,RMS!B:E,4,FALSE)</f>
        <v>213606.68440940199</v>
      </c>
      <c r="K9" s="22">
        <f t="shared" si="1"/>
        <v>-0.23838803399121389</v>
      </c>
      <c r="L9" s="22">
        <f t="shared" si="2"/>
        <v>4.9059800221584737E-4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105534.6741</v>
      </c>
      <c r="F10" s="25">
        <f>VLOOKUP(C10,RA!B14:I49,8,0)</f>
        <v>17993.521700000001</v>
      </c>
      <c r="G10" s="16">
        <f t="shared" si="0"/>
        <v>87541.152400000006</v>
      </c>
      <c r="H10" s="27">
        <f>RA!J14</f>
        <v>17.049867120402698</v>
      </c>
      <c r="I10" s="20">
        <f>VLOOKUP(B10,RMS!B:D,3,FALSE)</f>
        <v>105534.665989744</v>
      </c>
      <c r="J10" s="21">
        <f>VLOOKUP(B10,RMS!B:E,4,FALSE)</f>
        <v>87541.151241025596</v>
      </c>
      <c r="K10" s="22">
        <f t="shared" si="1"/>
        <v>8.1102560070576146E-3</v>
      </c>
      <c r="L10" s="22">
        <f t="shared" si="2"/>
        <v>1.1589744099183008E-3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227842.56049999999</v>
      </c>
      <c r="F11" s="25">
        <f>VLOOKUP(C11,RA!B15:I50,8,0)</f>
        <v>-33613.351000000002</v>
      </c>
      <c r="G11" s="16">
        <f t="shared" si="0"/>
        <v>261455.91149999999</v>
      </c>
      <c r="H11" s="27">
        <f>RA!J15</f>
        <v>-14.7528850300118</v>
      </c>
      <c r="I11" s="20">
        <f>VLOOKUP(B11,RMS!B:D,3,FALSE)</f>
        <v>227842.66618888901</v>
      </c>
      <c r="J11" s="21">
        <f>VLOOKUP(B11,RMS!B:E,4,FALSE)</f>
        <v>261455.91258547001</v>
      </c>
      <c r="K11" s="22">
        <f t="shared" si="1"/>
        <v>-0.10568888901616447</v>
      </c>
      <c r="L11" s="22">
        <f t="shared" si="2"/>
        <v>-1.085470023099333E-3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756712.96329999994</v>
      </c>
      <c r="F12" s="25">
        <f>VLOOKUP(C12,RA!B16:I51,8,0)</f>
        <v>40216.282399999996</v>
      </c>
      <c r="G12" s="16">
        <f t="shared" si="0"/>
        <v>716496.68089999992</v>
      </c>
      <c r="H12" s="27">
        <f>RA!J16</f>
        <v>5.31460201562005</v>
      </c>
      <c r="I12" s="20">
        <f>VLOOKUP(B12,RMS!B:D,3,FALSE)</f>
        <v>756712.49040000001</v>
      </c>
      <c r="J12" s="21">
        <f>VLOOKUP(B12,RMS!B:E,4,FALSE)</f>
        <v>716496.68090000004</v>
      </c>
      <c r="K12" s="22">
        <f t="shared" si="1"/>
        <v>0.47289999993517995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839963.00890000002</v>
      </c>
      <c r="F13" s="25">
        <f>VLOOKUP(C13,RA!B17:I52,8,0)</f>
        <v>-136899.5698</v>
      </c>
      <c r="G13" s="16">
        <f t="shared" si="0"/>
        <v>976862.57869999995</v>
      </c>
      <c r="H13" s="27">
        <f>RA!J17</f>
        <v>-16.2982855613227</v>
      </c>
      <c r="I13" s="20">
        <f>VLOOKUP(B13,RMS!B:D,3,FALSE)</f>
        <v>839963.06514615403</v>
      </c>
      <c r="J13" s="21">
        <f>VLOOKUP(B13,RMS!B:E,4,FALSE)</f>
        <v>976862.58658376103</v>
      </c>
      <c r="K13" s="22">
        <f t="shared" si="1"/>
        <v>-5.6246154010295868E-2</v>
      </c>
      <c r="L13" s="22">
        <f t="shared" si="2"/>
        <v>-7.883761078119278E-3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1134990.1388999999</v>
      </c>
      <c r="F14" s="25">
        <f>VLOOKUP(C14,RA!B18:I53,8,0)</f>
        <v>181349.00709999999</v>
      </c>
      <c r="G14" s="16">
        <f t="shared" si="0"/>
        <v>953641.13179999986</v>
      </c>
      <c r="H14" s="27">
        <f>RA!J18</f>
        <v>15.978024908283199</v>
      </c>
      <c r="I14" s="20">
        <f>VLOOKUP(B14,RMS!B:D,3,FALSE)</f>
        <v>1134990.49498718</v>
      </c>
      <c r="J14" s="21">
        <f>VLOOKUP(B14,RMS!B:E,4,FALSE)</f>
        <v>953641.126641026</v>
      </c>
      <c r="K14" s="22">
        <f t="shared" si="1"/>
        <v>-0.35608718008734286</v>
      </c>
      <c r="L14" s="22">
        <f t="shared" si="2"/>
        <v>5.1589738577604294E-3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408223.50660000002</v>
      </c>
      <c r="F15" s="25">
        <f>VLOOKUP(C15,RA!B19:I54,8,0)</f>
        <v>42760.783499999998</v>
      </c>
      <c r="G15" s="16">
        <f t="shared" si="0"/>
        <v>365462.7231</v>
      </c>
      <c r="H15" s="27">
        <f>RA!J19</f>
        <v>10.4748459627288</v>
      </c>
      <c r="I15" s="20">
        <f>VLOOKUP(B15,RMS!B:D,3,FALSE)</f>
        <v>408223.48334871797</v>
      </c>
      <c r="J15" s="21">
        <f>VLOOKUP(B15,RMS!B:E,4,FALSE)</f>
        <v>365462.72447521403</v>
      </c>
      <c r="K15" s="22">
        <f t="shared" si="1"/>
        <v>2.3251282051205635E-2</v>
      </c>
      <c r="L15" s="22">
        <f t="shared" si="2"/>
        <v>-1.3752140221185982E-3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761733.31429999997</v>
      </c>
      <c r="F16" s="25">
        <f>VLOOKUP(C16,RA!B20:I55,8,0)</f>
        <v>56910.7624</v>
      </c>
      <c r="G16" s="16">
        <f t="shared" si="0"/>
        <v>704822.55189999996</v>
      </c>
      <c r="H16" s="27">
        <f>RA!J20</f>
        <v>7.4712187758649504</v>
      </c>
      <c r="I16" s="20">
        <f>VLOOKUP(B16,RMS!B:D,3,FALSE)</f>
        <v>761733.22560000001</v>
      </c>
      <c r="J16" s="21">
        <f>VLOOKUP(B16,RMS!B:E,4,FALSE)</f>
        <v>704822.55189999996</v>
      </c>
      <c r="K16" s="22">
        <f t="shared" si="1"/>
        <v>8.8699999963864684E-2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303867.78659999999</v>
      </c>
      <c r="F17" s="25">
        <f>VLOOKUP(C17,RA!B21:I56,8,0)</f>
        <v>33409.748599999999</v>
      </c>
      <c r="G17" s="16">
        <f t="shared" si="0"/>
        <v>270458.038</v>
      </c>
      <c r="H17" s="27">
        <f>RA!J21</f>
        <v>10.9948306708731</v>
      </c>
      <c r="I17" s="20">
        <f>VLOOKUP(B17,RMS!B:D,3,FALSE)</f>
        <v>303867.36353967199</v>
      </c>
      <c r="J17" s="21">
        <f>VLOOKUP(B17,RMS!B:E,4,FALSE)</f>
        <v>270458.03785475402</v>
      </c>
      <c r="K17" s="22">
        <f t="shared" si="1"/>
        <v>0.42306032800115645</v>
      </c>
      <c r="L17" s="22">
        <f t="shared" si="2"/>
        <v>1.4524598373100162E-4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1018973.4832</v>
      </c>
      <c r="F18" s="25">
        <f>VLOOKUP(C18,RA!B22:I57,8,0)</f>
        <v>105900.6651</v>
      </c>
      <c r="G18" s="16">
        <f t="shared" si="0"/>
        <v>913072.81810000003</v>
      </c>
      <c r="H18" s="27">
        <f>RA!J22</f>
        <v>10.3928774247813</v>
      </c>
      <c r="I18" s="20">
        <f>VLOOKUP(B18,RMS!B:D,3,FALSE)</f>
        <v>1018973.8624</v>
      </c>
      <c r="J18" s="21">
        <f>VLOOKUP(B18,RMS!B:E,4,FALSE)</f>
        <v>913072.81909999996</v>
      </c>
      <c r="K18" s="22">
        <f t="shared" si="1"/>
        <v>-0.37919999996665865</v>
      </c>
      <c r="L18" s="22">
        <f t="shared" si="2"/>
        <v>-9.9999993108212948E-4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2636761.6740999999</v>
      </c>
      <c r="F19" s="25">
        <f>VLOOKUP(C19,RA!B23:I58,8,0)</f>
        <v>272849.87819999998</v>
      </c>
      <c r="G19" s="16">
        <f t="shared" si="0"/>
        <v>2363911.7958999998</v>
      </c>
      <c r="H19" s="27">
        <f>RA!J23</f>
        <v>10.347915812039799</v>
      </c>
      <c r="I19" s="20">
        <f>VLOOKUP(B19,RMS!B:D,3,FALSE)</f>
        <v>2636762.9403777798</v>
      </c>
      <c r="J19" s="21">
        <f>VLOOKUP(B19,RMS!B:E,4,FALSE)</f>
        <v>2363911.8424051302</v>
      </c>
      <c r="K19" s="22">
        <f t="shared" si="1"/>
        <v>-1.2662777798250318</v>
      </c>
      <c r="L19" s="22">
        <f t="shared" si="2"/>
        <v>-4.6505130361765623E-2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185780.98240000001</v>
      </c>
      <c r="F20" s="25">
        <f>VLOOKUP(C20,RA!B24:I59,8,0)</f>
        <v>34985.889499999997</v>
      </c>
      <c r="G20" s="16">
        <f t="shared" si="0"/>
        <v>150795.09290000002</v>
      </c>
      <c r="H20" s="27">
        <f>RA!J24</f>
        <v>18.831792709908701</v>
      </c>
      <c r="I20" s="20">
        <f>VLOOKUP(B20,RMS!B:D,3,FALSE)</f>
        <v>185780.94278726299</v>
      </c>
      <c r="J20" s="21">
        <f>VLOOKUP(B20,RMS!B:E,4,FALSE)</f>
        <v>150795.078269044</v>
      </c>
      <c r="K20" s="22">
        <f t="shared" si="1"/>
        <v>3.9612737018615007E-2</v>
      </c>
      <c r="L20" s="22">
        <f t="shared" si="2"/>
        <v>1.4630956022301689E-2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200435.0943</v>
      </c>
      <c r="F21" s="25">
        <f>VLOOKUP(C21,RA!B25:I60,8,0)</f>
        <v>15293.479499999999</v>
      </c>
      <c r="G21" s="16">
        <f t="shared" si="0"/>
        <v>185141.61480000001</v>
      </c>
      <c r="H21" s="27">
        <f>RA!J25</f>
        <v>7.6301405965911204</v>
      </c>
      <c r="I21" s="20">
        <f>VLOOKUP(B21,RMS!B:D,3,FALSE)</f>
        <v>200435.099210029</v>
      </c>
      <c r="J21" s="21">
        <f>VLOOKUP(B21,RMS!B:E,4,FALSE)</f>
        <v>185141.611373992</v>
      </c>
      <c r="K21" s="22">
        <f t="shared" si="1"/>
        <v>-4.9100290052592754E-3</v>
      </c>
      <c r="L21" s="22">
        <f t="shared" si="2"/>
        <v>3.4260080137755722E-3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492248.14860000001</v>
      </c>
      <c r="F22" s="25">
        <f>VLOOKUP(C22,RA!B26:I61,8,0)</f>
        <v>92413.636400000003</v>
      </c>
      <c r="G22" s="16">
        <f t="shared" si="0"/>
        <v>399834.5122</v>
      </c>
      <c r="H22" s="27">
        <f>RA!J26</f>
        <v>18.773790549102699</v>
      </c>
      <c r="I22" s="20">
        <f>VLOOKUP(B22,RMS!B:D,3,FALSE)</f>
        <v>492248.15609705</v>
      </c>
      <c r="J22" s="21">
        <f>VLOOKUP(B22,RMS!B:E,4,FALSE)</f>
        <v>399834.50544301799</v>
      </c>
      <c r="K22" s="22">
        <f t="shared" si="1"/>
        <v>-7.4970499845221639E-3</v>
      </c>
      <c r="L22" s="22">
        <f t="shared" si="2"/>
        <v>6.7569820093922317E-3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156378.76269999999</v>
      </c>
      <c r="F23" s="25">
        <f>VLOOKUP(C23,RA!B27:I62,8,0)</f>
        <v>42206.55</v>
      </c>
      <c r="G23" s="16">
        <f t="shared" si="0"/>
        <v>114172.21269999999</v>
      </c>
      <c r="H23" s="27">
        <f>RA!J27</f>
        <v>26.989950087384901</v>
      </c>
      <c r="I23" s="20">
        <f>VLOOKUP(B23,RMS!B:D,3,FALSE)</f>
        <v>156378.69896883701</v>
      </c>
      <c r="J23" s="21">
        <f>VLOOKUP(B23,RMS!B:E,4,FALSE)</f>
        <v>114172.22167178401</v>
      </c>
      <c r="K23" s="22">
        <f t="shared" si="1"/>
        <v>6.3731162983458489E-2</v>
      </c>
      <c r="L23" s="22">
        <f t="shared" si="2"/>
        <v>-8.9717840164666995E-3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747384.76919999998</v>
      </c>
      <c r="F24" s="25">
        <f>VLOOKUP(C24,RA!B28:I63,8,0)</f>
        <v>22011.668799999999</v>
      </c>
      <c r="G24" s="16">
        <f t="shared" si="0"/>
        <v>725373.1004</v>
      </c>
      <c r="H24" s="27">
        <f>RA!J28</f>
        <v>2.9451588669061701</v>
      </c>
      <c r="I24" s="20">
        <f>VLOOKUP(B24,RMS!B:D,3,FALSE)</f>
        <v>747384.76693097304</v>
      </c>
      <c r="J24" s="21">
        <f>VLOOKUP(B24,RMS!B:E,4,FALSE)</f>
        <v>725373.09380796505</v>
      </c>
      <c r="K24" s="22">
        <f t="shared" si="1"/>
        <v>2.2690269397571683E-3</v>
      </c>
      <c r="L24" s="22">
        <f t="shared" si="2"/>
        <v>6.5920349443331361E-3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583295.09759999998</v>
      </c>
      <c r="F25" s="25">
        <f>VLOOKUP(C25,RA!B29:I64,8,0)</f>
        <v>71719.7978</v>
      </c>
      <c r="G25" s="16">
        <f t="shared" si="0"/>
        <v>511575.29979999998</v>
      </c>
      <c r="H25" s="27">
        <f>RA!J29</f>
        <v>12.2956284212048</v>
      </c>
      <c r="I25" s="20">
        <f>VLOOKUP(B25,RMS!B:D,3,FALSE)</f>
        <v>583295.09572831902</v>
      </c>
      <c r="J25" s="21">
        <f>VLOOKUP(B25,RMS!B:E,4,FALSE)</f>
        <v>511575.317846052</v>
      </c>
      <c r="K25" s="22">
        <f t="shared" si="1"/>
        <v>1.8716809572651982E-3</v>
      </c>
      <c r="L25" s="22">
        <f t="shared" si="2"/>
        <v>-1.8046052020508796E-2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1004875.731</v>
      </c>
      <c r="F26" s="25">
        <f>VLOOKUP(C26,RA!B30:I65,8,0)</f>
        <v>91955.315400000007</v>
      </c>
      <c r="G26" s="16">
        <f t="shared" si="0"/>
        <v>912920.41560000007</v>
      </c>
      <c r="H26" s="27">
        <f>RA!J30</f>
        <v>9.1509141442286506</v>
      </c>
      <c r="I26" s="20">
        <f>VLOOKUP(B26,RMS!B:D,3,FALSE)</f>
        <v>1004875.6947902699</v>
      </c>
      <c r="J26" s="21">
        <f>VLOOKUP(B26,RMS!B:E,4,FALSE)</f>
        <v>912920.44386106601</v>
      </c>
      <c r="K26" s="22">
        <f t="shared" si="1"/>
        <v>3.6209730082191527E-2</v>
      </c>
      <c r="L26" s="22">
        <f t="shared" si="2"/>
        <v>-2.8261065948754549E-2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744497.76890000002</v>
      </c>
      <c r="F27" s="25">
        <f>VLOOKUP(C27,RA!B31:I66,8,0)</f>
        <v>21640.129400000002</v>
      </c>
      <c r="G27" s="16">
        <f t="shared" si="0"/>
        <v>722857.63950000005</v>
      </c>
      <c r="H27" s="27">
        <f>RA!J31</f>
        <v>2.9066748490023602</v>
      </c>
      <c r="I27" s="20">
        <f>VLOOKUP(B27,RMS!B:D,3,FALSE)</f>
        <v>744497.75089999998</v>
      </c>
      <c r="J27" s="21">
        <f>VLOOKUP(B27,RMS!B:E,4,FALSE)</f>
        <v>722857.64080000005</v>
      </c>
      <c r="K27" s="22">
        <f t="shared" si="1"/>
        <v>1.8000000040046871E-2</v>
      </c>
      <c r="L27" s="22">
        <f t="shared" si="2"/>
        <v>-1.3000000035390258E-3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86659.641099999993</v>
      </c>
      <c r="F28" s="25">
        <f>VLOOKUP(C28,RA!B32:I67,8,0)</f>
        <v>23353.0543</v>
      </c>
      <c r="G28" s="16">
        <f t="shared" si="0"/>
        <v>63306.58679999999</v>
      </c>
      <c r="H28" s="27">
        <f>RA!J32</f>
        <v>26.948016404836</v>
      </c>
      <c r="I28" s="20">
        <f>VLOOKUP(B28,RMS!B:D,3,FALSE)</f>
        <v>86659.587565554801</v>
      </c>
      <c r="J28" s="21">
        <f>VLOOKUP(B28,RMS!B:E,4,FALSE)</f>
        <v>63306.576815348402</v>
      </c>
      <c r="K28" s="22">
        <f t="shared" si="1"/>
        <v>5.3534445192781277E-2</v>
      </c>
      <c r="L28" s="22">
        <f t="shared" si="2"/>
        <v>9.9846515877288766E-3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10.256399999999999</v>
      </c>
      <c r="F29" s="25">
        <f>VLOOKUP(C29,RA!B33:I68,8,0)</f>
        <v>-0.1399</v>
      </c>
      <c r="G29" s="16">
        <f t="shared" si="0"/>
        <v>10.3963</v>
      </c>
      <c r="H29" s="27">
        <f>RA!J33</f>
        <v>-1.3640263640263599</v>
      </c>
      <c r="I29" s="20">
        <f>VLOOKUP(B29,RMS!B:D,3,FALSE)</f>
        <v>10.256399999999999</v>
      </c>
      <c r="J29" s="21">
        <f>VLOOKUP(B29,RMS!B:E,4,FALSE)</f>
        <v>10.3963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104216.8747</v>
      </c>
      <c r="F31" s="25">
        <f>VLOOKUP(C31,RA!B35:I70,8,0)</f>
        <v>12164.354499999999</v>
      </c>
      <c r="G31" s="16">
        <f t="shared" si="0"/>
        <v>92052.520199999999</v>
      </c>
      <c r="H31" s="27">
        <f>RA!J35</f>
        <v>11.672154375207</v>
      </c>
      <c r="I31" s="20">
        <f>VLOOKUP(B31,RMS!B:D,3,FALSE)</f>
        <v>104216.8743</v>
      </c>
      <c r="J31" s="21">
        <f>VLOOKUP(B31,RMS!B:E,4,FALSE)</f>
        <v>92052.517800000001</v>
      </c>
      <c r="K31" s="22">
        <f t="shared" si="1"/>
        <v>4.0000000444706529E-4</v>
      </c>
      <c r="L31" s="22">
        <f t="shared" si="2"/>
        <v>2.3999999975785613E-3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256666.66630000001</v>
      </c>
      <c r="F35" s="25">
        <f>VLOOKUP(C35,RA!B8:I74,8,0)</f>
        <v>15234.1914</v>
      </c>
      <c r="G35" s="16">
        <f t="shared" si="0"/>
        <v>241432.4749</v>
      </c>
      <c r="H35" s="27">
        <f>RA!J39</f>
        <v>5.9353992552323902</v>
      </c>
      <c r="I35" s="20">
        <f>VLOOKUP(B35,RMS!B:D,3,FALSE)</f>
        <v>256666.66666666701</v>
      </c>
      <c r="J35" s="21">
        <f>VLOOKUP(B35,RMS!B:E,4,FALSE)</f>
        <v>241432.474358974</v>
      </c>
      <c r="K35" s="22">
        <f t="shared" si="1"/>
        <v>-3.6666699452325702E-4</v>
      </c>
      <c r="L35" s="22">
        <f t="shared" si="2"/>
        <v>5.4102600552141666E-4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412901.21679999999</v>
      </c>
      <c r="F36" s="25">
        <f>VLOOKUP(C36,RA!B8:I75,8,0)</f>
        <v>25137.8478</v>
      </c>
      <c r="G36" s="16">
        <f t="shared" si="0"/>
        <v>387763.36900000001</v>
      </c>
      <c r="H36" s="27">
        <f>RA!J40</f>
        <v>6.0881021361039496</v>
      </c>
      <c r="I36" s="20">
        <f>VLOOKUP(B36,RMS!B:D,3,FALSE)</f>
        <v>412901.204455556</v>
      </c>
      <c r="J36" s="21">
        <f>VLOOKUP(B36,RMS!B:E,4,FALSE)</f>
        <v>387763.36717179499</v>
      </c>
      <c r="K36" s="22">
        <f t="shared" si="1"/>
        <v>1.2344443995971233E-2</v>
      </c>
      <c r="L36" s="22">
        <f t="shared" si="2"/>
        <v>1.8282050150446594E-3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23530.191599999998</v>
      </c>
      <c r="F40" s="25">
        <f>VLOOKUP(C40,RA!B8:I78,8,0)</f>
        <v>3059.1010000000001</v>
      </c>
      <c r="G40" s="16">
        <f t="shared" si="0"/>
        <v>20471.0906</v>
      </c>
      <c r="H40" s="27">
        <f>RA!J43</f>
        <v>0</v>
      </c>
      <c r="I40" s="20">
        <f>VLOOKUP(B40,RMS!B:D,3,FALSE)</f>
        <v>23530.191664775699</v>
      </c>
      <c r="J40" s="21">
        <f>VLOOKUP(B40,RMS!B:E,4,FALSE)</f>
        <v>20471.090840329802</v>
      </c>
      <c r="K40" s="22">
        <f t="shared" si="1"/>
        <v>-6.477570059360005E-5</v>
      </c>
      <c r="L40" s="22">
        <f t="shared" si="2"/>
        <v>-2.4032980218180455E-4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14734184.9125</v>
      </c>
      <c r="E7" s="65">
        <v>19035134</v>
      </c>
      <c r="F7" s="66">
        <v>77.405207194758901</v>
      </c>
      <c r="G7" s="65">
        <v>14361729.955600001</v>
      </c>
      <c r="H7" s="66">
        <v>2.5933850451962601</v>
      </c>
      <c r="I7" s="65">
        <v>1352672.0171999999</v>
      </c>
      <c r="J7" s="66">
        <v>9.1805011626563608</v>
      </c>
      <c r="K7" s="65">
        <v>1532401.6963</v>
      </c>
      <c r="L7" s="66">
        <v>10.670035580932799</v>
      </c>
      <c r="M7" s="66">
        <v>-0.117286269999543</v>
      </c>
      <c r="N7" s="65">
        <v>254115883.3574</v>
      </c>
      <c r="O7" s="65">
        <v>5024440066.9805002</v>
      </c>
      <c r="P7" s="65">
        <v>857896</v>
      </c>
      <c r="Q7" s="65">
        <v>863384</v>
      </c>
      <c r="R7" s="66">
        <v>-0.63563837180211602</v>
      </c>
      <c r="S7" s="65">
        <v>17.174791481135198</v>
      </c>
      <c r="T7" s="65">
        <v>18.146305585000398</v>
      </c>
      <c r="U7" s="67">
        <v>-5.6566282329091697</v>
      </c>
      <c r="V7" s="55"/>
      <c r="W7" s="55"/>
    </row>
    <row r="8" spans="1:23" ht="14.25" thickBot="1" x14ac:dyDescent="0.2">
      <c r="A8" s="50">
        <v>41893</v>
      </c>
      <c r="B8" s="53" t="s">
        <v>6</v>
      </c>
      <c r="C8" s="54"/>
      <c r="D8" s="68">
        <v>717496.34580000001</v>
      </c>
      <c r="E8" s="68">
        <v>729217</v>
      </c>
      <c r="F8" s="69">
        <v>98.392706944572097</v>
      </c>
      <c r="G8" s="68">
        <v>517691.85619999998</v>
      </c>
      <c r="H8" s="69">
        <v>38.595254533579002</v>
      </c>
      <c r="I8" s="68">
        <v>165955.5527</v>
      </c>
      <c r="J8" s="69">
        <v>23.129811555341298</v>
      </c>
      <c r="K8" s="68">
        <v>108984.0886</v>
      </c>
      <c r="L8" s="69">
        <v>21.0519225471254</v>
      </c>
      <c r="M8" s="69">
        <v>0.52275029164211395</v>
      </c>
      <c r="N8" s="68">
        <v>10198349.3912</v>
      </c>
      <c r="O8" s="68">
        <v>191302821.24880001</v>
      </c>
      <c r="P8" s="68">
        <v>27703</v>
      </c>
      <c r="Q8" s="68">
        <v>28019</v>
      </c>
      <c r="R8" s="69">
        <v>-1.1278061315535901</v>
      </c>
      <c r="S8" s="68">
        <v>25.899590145471599</v>
      </c>
      <c r="T8" s="68">
        <v>27.6610728077376</v>
      </c>
      <c r="U8" s="70">
        <v>-6.8011989856680399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88536.9905</v>
      </c>
      <c r="E9" s="68">
        <v>132612</v>
      </c>
      <c r="F9" s="69">
        <v>66.763935767502204</v>
      </c>
      <c r="G9" s="68">
        <v>73852.8649</v>
      </c>
      <c r="H9" s="69">
        <v>19.8829464772734</v>
      </c>
      <c r="I9" s="68">
        <v>20483.587100000001</v>
      </c>
      <c r="J9" s="69">
        <v>23.1356261200227</v>
      </c>
      <c r="K9" s="68">
        <v>12899.206700000001</v>
      </c>
      <c r="L9" s="69">
        <v>17.466088441478998</v>
      </c>
      <c r="M9" s="69">
        <v>0.58797262315363896</v>
      </c>
      <c r="N9" s="68">
        <v>1678821.1734</v>
      </c>
      <c r="O9" s="68">
        <v>33746461.386600003</v>
      </c>
      <c r="P9" s="68">
        <v>5340</v>
      </c>
      <c r="Q9" s="68">
        <v>6059</v>
      </c>
      <c r="R9" s="69">
        <v>-11.8666446608351</v>
      </c>
      <c r="S9" s="68">
        <v>16.5799607677903</v>
      </c>
      <c r="T9" s="68">
        <v>16.678337547450099</v>
      </c>
      <c r="U9" s="70">
        <v>-0.59334748156297201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100967.1345</v>
      </c>
      <c r="E10" s="68">
        <v>107678</v>
      </c>
      <c r="F10" s="69">
        <v>93.767654024034599</v>
      </c>
      <c r="G10" s="68">
        <v>84438.393100000001</v>
      </c>
      <c r="H10" s="69">
        <v>19.574912303725501</v>
      </c>
      <c r="I10" s="68">
        <v>27279.511600000002</v>
      </c>
      <c r="J10" s="69">
        <v>27.018209177759701</v>
      </c>
      <c r="K10" s="68">
        <v>22274.446499999998</v>
      </c>
      <c r="L10" s="69">
        <v>26.379524387230401</v>
      </c>
      <c r="M10" s="69">
        <v>0.22469986403478101</v>
      </c>
      <c r="N10" s="68">
        <v>1719784.5691</v>
      </c>
      <c r="O10" s="68">
        <v>48219228.546300001</v>
      </c>
      <c r="P10" s="68">
        <v>78758</v>
      </c>
      <c r="Q10" s="68">
        <v>82542</v>
      </c>
      <c r="R10" s="69">
        <v>-4.5843328245014696</v>
      </c>
      <c r="S10" s="68">
        <v>1.2819921087381601</v>
      </c>
      <c r="T10" s="68">
        <v>1.3886487921300701</v>
      </c>
      <c r="U10" s="70">
        <v>-8.3196052974840295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63680.492299999998</v>
      </c>
      <c r="E11" s="68">
        <v>59803</v>
      </c>
      <c r="F11" s="69">
        <v>106.483775563099</v>
      </c>
      <c r="G11" s="68">
        <v>43681.831700000002</v>
      </c>
      <c r="H11" s="69">
        <v>45.782559525771902</v>
      </c>
      <c r="I11" s="68">
        <v>15372.0964</v>
      </c>
      <c r="J11" s="69">
        <v>24.1394120001173</v>
      </c>
      <c r="K11" s="68">
        <v>10604.2461</v>
      </c>
      <c r="L11" s="69">
        <v>24.2761021855226</v>
      </c>
      <c r="M11" s="69">
        <v>0.449617092534282</v>
      </c>
      <c r="N11" s="68">
        <v>710661.42489999998</v>
      </c>
      <c r="O11" s="68">
        <v>19483445.188499998</v>
      </c>
      <c r="P11" s="68">
        <v>2771</v>
      </c>
      <c r="Q11" s="68">
        <v>2963</v>
      </c>
      <c r="R11" s="69">
        <v>-6.4799190010124903</v>
      </c>
      <c r="S11" s="68">
        <v>22.981050992421501</v>
      </c>
      <c r="T11" s="68">
        <v>21.1991016199798</v>
      </c>
      <c r="U11" s="70">
        <v>7.7539942495640997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284974.20380000002</v>
      </c>
      <c r="E12" s="68">
        <v>325459</v>
      </c>
      <c r="F12" s="69">
        <v>87.560707738916406</v>
      </c>
      <c r="G12" s="68">
        <v>153331.06849999999</v>
      </c>
      <c r="H12" s="69">
        <v>85.855486815446</v>
      </c>
      <c r="I12" s="68">
        <v>89.916700000000006</v>
      </c>
      <c r="J12" s="69">
        <v>3.1552575215933E-2</v>
      </c>
      <c r="K12" s="68">
        <v>17741.749</v>
      </c>
      <c r="L12" s="69">
        <v>11.5708767789615</v>
      </c>
      <c r="M12" s="69">
        <v>-0.99493191454799601</v>
      </c>
      <c r="N12" s="68">
        <v>2852420.4827000001</v>
      </c>
      <c r="O12" s="68">
        <v>59307237.552699998</v>
      </c>
      <c r="P12" s="68">
        <v>2470</v>
      </c>
      <c r="Q12" s="68">
        <v>1838</v>
      </c>
      <c r="R12" s="69">
        <v>34.385201305767097</v>
      </c>
      <c r="S12" s="68">
        <v>115.374171578947</v>
      </c>
      <c r="T12" s="68">
        <v>93.973298095756306</v>
      </c>
      <c r="U12" s="70">
        <v>18.549102620032301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285045.43349999998</v>
      </c>
      <c r="E13" s="68">
        <v>357464</v>
      </c>
      <c r="F13" s="69">
        <v>79.741018256383896</v>
      </c>
      <c r="G13" s="68">
        <v>227925.93290000001</v>
      </c>
      <c r="H13" s="69">
        <v>25.060553607588201</v>
      </c>
      <c r="I13" s="68">
        <v>71438.748600000006</v>
      </c>
      <c r="J13" s="69">
        <v>25.0622322634051</v>
      </c>
      <c r="K13" s="68">
        <v>61768.954599999997</v>
      </c>
      <c r="L13" s="69">
        <v>27.100450490247798</v>
      </c>
      <c r="M13" s="69">
        <v>0.15654780079441399</v>
      </c>
      <c r="N13" s="68">
        <v>3619823.4145999998</v>
      </c>
      <c r="O13" s="68">
        <v>93758965.664199993</v>
      </c>
      <c r="P13" s="68">
        <v>11588</v>
      </c>
      <c r="Q13" s="68">
        <v>11812</v>
      </c>
      <c r="R13" s="69">
        <v>-1.8963765662038601</v>
      </c>
      <c r="S13" s="68">
        <v>24.598328745253699</v>
      </c>
      <c r="T13" s="68">
        <v>23.036612453437201</v>
      </c>
      <c r="U13" s="70">
        <v>6.3488715350951104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105534.6741</v>
      </c>
      <c r="E14" s="68">
        <v>206186</v>
      </c>
      <c r="F14" s="69">
        <v>51.184209451660202</v>
      </c>
      <c r="G14" s="68">
        <v>157394.54740000001</v>
      </c>
      <c r="H14" s="69">
        <v>-32.948964342585597</v>
      </c>
      <c r="I14" s="68">
        <v>17993.521700000001</v>
      </c>
      <c r="J14" s="69">
        <v>17.049867120402698</v>
      </c>
      <c r="K14" s="68">
        <v>28934.150300000001</v>
      </c>
      <c r="L14" s="69">
        <v>18.383197371168901</v>
      </c>
      <c r="M14" s="69">
        <v>-0.37812164817572003</v>
      </c>
      <c r="N14" s="68">
        <v>1741412.5386000001</v>
      </c>
      <c r="O14" s="68">
        <v>44791016.111599997</v>
      </c>
      <c r="P14" s="68">
        <v>1915</v>
      </c>
      <c r="Q14" s="68">
        <v>2287</v>
      </c>
      <c r="R14" s="69">
        <v>-16.265850459116798</v>
      </c>
      <c r="S14" s="68">
        <v>55.109490391644897</v>
      </c>
      <c r="T14" s="68">
        <v>50.2798631832095</v>
      </c>
      <c r="U14" s="70">
        <v>8.7636941915319806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227842.56049999999</v>
      </c>
      <c r="E15" s="68">
        <v>77400</v>
      </c>
      <c r="F15" s="69">
        <v>294.37023320413402</v>
      </c>
      <c r="G15" s="68">
        <v>67996.039600000004</v>
      </c>
      <c r="H15" s="69">
        <v>235.082104546571</v>
      </c>
      <c r="I15" s="68">
        <v>-33613.351000000002</v>
      </c>
      <c r="J15" s="69">
        <v>-14.7528850300118</v>
      </c>
      <c r="K15" s="68">
        <v>13167.8799</v>
      </c>
      <c r="L15" s="69">
        <v>19.365657143360998</v>
      </c>
      <c r="M15" s="69">
        <v>-3.5526775194843601</v>
      </c>
      <c r="N15" s="68">
        <v>1878390.8012000001</v>
      </c>
      <c r="O15" s="68">
        <v>35583969.6994</v>
      </c>
      <c r="P15" s="68">
        <v>11365</v>
      </c>
      <c r="Q15" s="68">
        <v>12287</v>
      </c>
      <c r="R15" s="69">
        <v>-7.5038658745014999</v>
      </c>
      <c r="S15" s="68">
        <v>20.047739595248601</v>
      </c>
      <c r="T15" s="68">
        <v>24.803221884919001</v>
      </c>
      <c r="U15" s="70">
        <v>-23.720790401714599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756712.96329999994</v>
      </c>
      <c r="E16" s="68">
        <v>719465</v>
      </c>
      <c r="F16" s="69">
        <v>105.177175164879</v>
      </c>
      <c r="G16" s="68">
        <v>625543.18200000003</v>
      </c>
      <c r="H16" s="69">
        <v>20.968941085829002</v>
      </c>
      <c r="I16" s="68">
        <v>40216.282399999996</v>
      </c>
      <c r="J16" s="69">
        <v>5.31460201562005</v>
      </c>
      <c r="K16" s="68">
        <v>46172.423000000003</v>
      </c>
      <c r="L16" s="69">
        <v>7.3811727677019103</v>
      </c>
      <c r="M16" s="69">
        <v>-0.12899779160387601</v>
      </c>
      <c r="N16" s="68">
        <v>16223744.326400001</v>
      </c>
      <c r="O16" s="68">
        <v>264203812.55739999</v>
      </c>
      <c r="P16" s="68">
        <v>48433</v>
      </c>
      <c r="Q16" s="68">
        <v>51066</v>
      </c>
      <c r="R16" s="69">
        <v>-5.1560725335839903</v>
      </c>
      <c r="S16" s="68">
        <v>15.623912689695</v>
      </c>
      <c r="T16" s="68">
        <v>18.080159444640302</v>
      </c>
      <c r="U16" s="70">
        <v>-15.7210732274847</v>
      </c>
      <c r="V16" s="55"/>
      <c r="W16" s="55"/>
    </row>
    <row r="17" spans="1:23" ht="12" thickBot="1" x14ac:dyDescent="0.2">
      <c r="A17" s="51"/>
      <c r="B17" s="53" t="s">
        <v>15</v>
      </c>
      <c r="C17" s="54"/>
      <c r="D17" s="68">
        <v>839963.00890000002</v>
      </c>
      <c r="E17" s="68">
        <v>960468</v>
      </c>
      <c r="F17" s="69">
        <v>87.453513172745005</v>
      </c>
      <c r="G17" s="68">
        <v>913656.65</v>
      </c>
      <c r="H17" s="69">
        <v>-8.0657915749860596</v>
      </c>
      <c r="I17" s="68">
        <v>-136899.5698</v>
      </c>
      <c r="J17" s="69">
        <v>-16.2982855613227</v>
      </c>
      <c r="K17" s="68">
        <v>41344.129699999998</v>
      </c>
      <c r="L17" s="69">
        <v>4.52512765052386</v>
      </c>
      <c r="M17" s="69">
        <v>-4.3112214670708102</v>
      </c>
      <c r="N17" s="68">
        <v>32707845.9373</v>
      </c>
      <c r="O17" s="68">
        <v>268846467.99220002</v>
      </c>
      <c r="P17" s="68">
        <v>15490</v>
      </c>
      <c r="Q17" s="68">
        <v>17645</v>
      </c>
      <c r="R17" s="69">
        <v>-12.213091527344901</v>
      </c>
      <c r="S17" s="68">
        <v>54.226146475145299</v>
      </c>
      <c r="T17" s="68">
        <v>44.128691839047903</v>
      </c>
      <c r="U17" s="70">
        <v>18.621007193873801</v>
      </c>
      <c r="V17" s="37"/>
      <c r="W17" s="37"/>
    </row>
    <row r="18" spans="1:23" ht="12" thickBot="1" x14ac:dyDescent="0.2">
      <c r="A18" s="51"/>
      <c r="B18" s="53" t="s">
        <v>16</v>
      </c>
      <c r="C18" s="54"/>
      <c r="D18" s="68">
        <v>1134990.1388999999</v>
      </c>
      <c r="E18" s="68">
        <v>1724103</v>
      </c>
      <c r="F18" s="69">
        <v>65.830761787433801</v>
      </c>
      <c r="G18" s="68">
        <v>1154086.7867999999</v>
      </c>
      <c r="H18" s="69">
        <v>-1.6546977331705099</v>
      </c>
      <c r="I18" s="68">
        <v>181349.00709999999</v>
      </c>
      <c r="J18" s="69">
        <v>15.978024908283199</v>
      </c>
      <c r="K18" s="68">
        <v>179762.50409999999</v>
      </c>
      <c r="L18" s="69">
        <v>15.576168634461</v>
      </c>
      <c r="M18" s="69">
        <v>8.8255501776800006E-3</v>
      </c>
      <c r="N18" s="68">
        <v>19244415.839299999</v>
      </c>
      <c r="O18" s="68">
        <v>600428911.31550002</v>
      </c>
      <c r="P18" s="68">
        <v>62054</v>
      </c>
      <c r="Q18" s="68">
        <v>67340</v>
      </c>
      <c r="R18" s="69">
        <v>-7.8497178497178499</v>
      </c>
      <c r="S18" s="68">
        <v>18.2903622473974</v>
      </c>
      <c r="T18" s="68">
        <v>19.191317928422901</v>
      </c>
      <c r="U18" s="70">
        <v>-4.9258493016107403</v>
      </c>
      <c r="V18" s="37"/>
      <c r="W18" s="37"/>
    </row>
    <row r="19" spans="1:23" ht="12" thickBot="1" x14ac:dyDescent="0.2">
      <c r="A19" s="51"/>
      <c r="B19" s="53" t="s">
        <v>17</v>
      </c>
      <c r="C19" s="54"/>
      <c r="D19" s="68">
        <v>408223.50660000002</v>
      </c>
      <c r="E19" s="68">
        <v>626020</v>
      </c>
      <c r="F19" s="69">
        <v>65.209339414076197</v>
      </c>
      <c r="G19" s="68">
        <v>831933.25089999998</v>
      </c>
      <c r="H19" s="69">
        <v>-50.930737993898397</v>
      </c>
      <c r="I19" s="68">
        <v>42760.783499999998</v>
      </c>
      <c r="J19" s="69">
        <v>10.4748459627288</v>
      </c>
      <c r="K19" s="68">
        <v>22882.804599999999</v>
      </c>
      <c r="L19" s="69">
        <v>2.7505577611238601</v>
      </c>
      <c r="M19" s="69">
        <v>0.86868630167824801</v>
      </c>
      <c r="N19" s="68">
        <v>8283602.9966000002</v>
      </c>
      <c r="O19" s="68">
        <v>190362330.5411</v>
      </c>
      <c r="P19" s="68">
        <v>9437</v>
      </c>
      <c r="Q19" s="68">
        <v>11234</v>
      </c>
      <c r="R19" s="69">
        <v>-15.9960833184974</v>
      </c>
      <c r="S19" s="68">
        <v>43.257762700010602</v>
      </c>
      <c r="T19" s="68">
        <v>62.521367215595497</v>
      </c>
      <c r="U19" s="70">
        <v>-44.532133224680599</v>
      </c>
      <c r="V19" s="37"/>
      <c r="W19" s="37"/>
    </row>
    <row r="20" spans="1:23" ht="12" thickBot="1" x14ac:dyDescent="0.2">
      <c r="A20" s="51"/>
      <c r="B20" s="53" t="s">
        <v>18</v>
      </c>
      <c r="C20" s="54"/>
      <c r="D20" s="68">
        <v>761733.31429999997</v>
      </c>
      <c r="E20" s="68">
        <v>1125477</v>
      </c>
      <c r="F20" s="69">
        <v>67.680931222939293</v>
      </c>
      <c r="G20" s="68">
        <v>883762.00080000004</v>
      </c>
      <c r="H20" s="69">
        <v>-13.8078675468663</v>
      </c>
      <c r="I20" s="68">
        <v>56910.7624</v>
      </c>
      <c r="J20" s="69">
        <v>7.4712187758649504</v>
      </c>
      <c r="K20" s="68">
        <v>23734.185700000002</v>
      </c>
      <c r="L20" s="69">
        <v>2.6855856756134902</v>
      </c>
      <c r="M20" s="69">
        <v>1.3978392652417799</v>
      </c>
      <c r="N20" s="68">
        <v>15190011.935900001</v>
      </c>
      <c r="O20" s="68">
        <v>286512680.57800001</v>
      </c>
      <c r="P20" s="68">
        <v>34271</v>
      </c>
      <c r="Q20" s="68">
        <v>35407</v>
      </c>
      <c r="R20" s="69">
        <v>-3.2084051176321098</v>
      </c>
      <c r="S20" s="68">
        <v>22.226760651863099</v>
      </c>
      <c r="T20" s="68">
        <v>25.360864233061299</v>
      </c>
      <c r="U20" s="70">
        <v>-14.100586362032301</v>
      </c>
      <c r="V20" s="37"/>
      <c r="W20" s="37"/>
    </row>
    <row r="21" spans="1:23" ht="12" thickBot="1" x14ac:dyDescent="0.2">
      <c r="A21" s="51"/>
      <c r="B21" s="53" t="s">
        <v>19</v>
      </c>
      <c r="C21" s="54"/>
      <c r="D21" s="68">
        <v>303867.78659999999</v>
      </c>
      <c r="E21" s="68">
        <v>415730</v>
      </c>
      <c r="F21" s="69">
        <v>73.092580905876403</v>
      </c>
      <c r="G21" s="68">
        <v>305424.77919999999</v>
      </c>
      <c r="H21" s="69">
        <v>-0.50977939775490599</v>
      </c>
      <c r="I21" s="68">
        <v>33409.748599999999</v>
      </c>
      <c r="J21" s="69">
        <v>10.9948306708731</v>
      </c>
      <c r="K21" s="68">
        <v>36849.034</v>
      </c>
      <c r="L21" s="69">
        <v>12.064847553141799</v>
      </c>
      <c r="M21" s="69">
        <v>-9.3334479270202997E-2</v>
      </c>
      <c r="N21" s="68">
        <v>4455795.8424000004</v>
      </c>
      <c r="O21" s="68">
        <v>113080381.3123</v>
      </c>
      <c r="P21" s="68">
        <v>28648</v>
      </c>
      <c r="Q21" s="68">
        <v>28711</v>
      </c>
      <c r="R21" s="69">
        <v>-0.219428093761975</v>
      </c>
      <c r="S21" s="68">
        <v>10.6069459159453</v>
      </c>
      <c r="T21" s="68">
        <v>11.140737222667299</v>
      </c>
      <c r="U21" s="70">
        <v>-5.0324693927171298</v>
      </c>
      <c r="V21" s="37"/>
      <c r="W21" s="37"/>
    </row>
    <row r="22" spans="1:23" ht="12" thickBot="1" x14ac:dyDescent="0.2">
      <c r="A22" s="51"/>
      <c r="B22" s="53" t="s">
        <v>20</v>
      </c>
      <c r="C22" s="54"/>
      <c r="D22" s="68">
        <v>1018973.4832</v>
      </c>
      <c r="E22" s="68">
        <v>1079010</v>
      </c>
      <c r="F22" s="69">
        <v>94.435962891910194</v>
      </c>
      <c r="G22" s="68">
        <v>859766.6398</v>
      </c>
      <c r="H22" s="69">
        <v>18.517448343545301</v>
      </c>
      <c r="I22" s="68">
        <v>105900.6651</v>
      </c>
      <c r="J22" s="69">
        <v>10.3928774247813</v>
      </c>
      <c r="K22" s="68">
        <v>114468.30130000001</v>
      </c>
      <c r="L22" s="69">
        <v>13.3138803020582</v>
      </c>
      <c r="M22" s="69">
        <v>-7.4847238079875006E-2</v>
      </c>
      <c r="N22" s="68">
        <v>14541031.7552</v>
      </c>
      <c r="O22" s="68">
        <v>350014669.09249997</v>
      </c>
      <c r="P22" s="68">
        <v>63528</v>
      </c>
      <c r="Q22" s="68">
        <v>66317</v>
      </c>
      <c r="R22" s="69">
        <v>-4.2055581525099104</v>
      </c>
      <c r="S22" s="68">
        <v>16.0397538597154</v>
      </c>
      <c r="T22" s="68">
        <v>16.164527851078901</v>
      </c>
      <c r="U22" s="70">
        <v>-0.77790465149770005</v>
      </c>
      <c r="V22" s="37"/>
      <c r="W22" s="37"/>
    </row>
    <row r="23" spans="1:23" ht="12" thickBot="1" x14ac:dyDescent="0.2">
      <c r="A23" s="51"/>
      <c r="B23" s="53" t="s">
        <v>21</v>
      </c>
      <c r="C23" s="54"/>
      <c r="D23" s="68">
        <v>2636761.6740999999</v>
      </c>
      <c r="E23" s="68">
        <v>2473356</v>
      </c>
      <c r="F23" s="69">
        <v>106.606637867739</v>
      </c>
      <c r="G23" s="68">
        <v>2027124.2164</v>
      </c>
      <c r="H23" s="69">
        <v>30.074005962134098</v>
      </c>
      <c r="I23" s="68">
        <v>272849.87819999998</v>
      </c>
      <c r="J23" s="69">
        <v>10.347915812039799</v>
      </c>
      <c r="K23" s="68">
        <v>151781.3965</v>
      </c>
      <c r="L23" s="69">
        <v>7.4875232248742396</v>
      </c>
      <c r="M23" s="69">
        <v>0.79765033457180001</v>
      </c>
      <c r="N23" s="68">
        <v>36597543.668200001</v>
      </c>
      <c r="O23" s="68">
        <v>736777707.91750002</v>
      </c>
      <c r="P23" s="68">
        <v>81666</v>
      </c>
      <c r="Q23" s="68">
        <v>85472</v>
      </c>
      <c r="R23" s="69">
        <v>-4.4529202545863003</v>
      </c>
      <c r="S23" s="68">
        <v>32.287141210540497</v>
      </c>
      <c r="T23" s="68">
        <v>34.287180701282303</v>
      </c>
      <c r="U23" s="70">
        <v>-6.1945388032337299</v>
      </c>
      <c r="V23" s="37"/>
      <c r="W23" s="37"/>
    </row>
    <row r="24" spans="1:23" ht="12" thickBot="1" x14ac:dyDescent="0.2">
      <c r="A24" s="51"/>
      <c r="B24" s="53" t="s">
        <v>22</v>
      </c>
      <c r="C24" s="54"/>
      <c r="D24" s="68">
        <v>185780.98240000001</v>
      </c>
      <c r="E24" s="68">
        <v>321075</v>
      </c>
      <c r="F24" s="69">
        <v>57.862176251654603</v>
      </c>
      <c r="G24" s="68">
        <v>254043.0117</v>
      </c>
      <c r="H24" s="69">
        <v>-26.870264544261801</v>
      </c>
      <c r="I24" s="68">
        <v>34985.889499999997</v>
      </c>
      <c r="J24" s="69">
        <v>18.831792709908701</v>
      </c>
      <c r="K24" s="68">
        <v>41208.434300000001</v>
      </c>
      <c r="L24" s="69">
        <v>16.2210462016814</v>
      </c>
      <c r="M24" s="69">
        <v>-0.151001728303956</v>
      </c>
      <c r="N24" s="68">
        <v>3974479.9108000002</v>
      </c>
      <c r="O24" s="68">
        <v>79725764.869499996</v>
      </c>
      <c r="P24" s="68">
        <v>21232</v>
      </c>
      <c r="Q24" s="68">
        <v>21896</v>
      </c>
      <c r="R24" s="69">
        <v>-3.03251735476799</v>
      </c>
      <c r="S24" s="68">
        <v>8.7500462697814605</v>
      </c>
      <c r="T24" s="68">
        <v>8.8606991916331808</v>
      </c>
      <c r="U24" s="70">
        <v>-1.2645981339991099</v>
      </c>
      <c r="V24" s="37"/>
      <c r="W24" s="37"/>
    </row>
    <row r="25" spans="1:23" ht="12" thickBot="1" x14ac:dyDescent="0.2">
      <c r="A25" s="51"/>
      <c r="B25" s="53" t="s">
        <v>23</v>
      </c>
      <c r="C25" s="54"/>
      <c r="D25" s="68">
        <v>200435.0943</v>
      </c>
      <c r="E25" s="68">
        <v>297774</v>
      </c>
      <c r="F25" s="69">
        <v>67.311146809325194</v>
      </c>
      <c r="G25" s="68">
        <v>198574.67079999999</v>
      </c>
      <c r="H25" s="69">
        <v>0.93688862356156</v>
      </c>
      <c r="I25" s="68">
        <v>15293.479499999999</v>
      </c>
      <c r="J25" s="69">
        <v>7.6301405965911204</v>
      </c>
      <c r="K25" s="68">
        <v>21785.033599999999</v>
      </c>
      <c r="L25" s="69">
        <v>10.9707011031338</v>
      </c>
      <c r="M25" s="69">
        <v>-0.29798228541635102</v>
      </c>
      <c r="N25" s="68">
        <v>3894548.1515000002</v>
      </c>
      <c r="O25" s="68">
        <v>77097740.071099997</v>
      </c>
      <c r="P25" s="68">
        <v>15370</v>
      </c>
      <c r="Q25" s="68">
        <v>14756</v>
      </c>
      <c r="R25" s="69">
        <v>4.1610192464082401</v>
      </c>
      <c r="S25" s="68">
        <v>13.040669765777499</v>
      </c>
      <c r="T25" s="68">
        <v>12.9735180401193</v>
      </c>
      <c r="U25" s="70">
        <v>0.51494077270816996</v>
      </c>
      <c r="V25" s="37"/>
      <c r="W25" s="37"/>
    </row>
    <row r="26" spans="1:23" ht="12" thickBot="1" x14ac:dyDescent="0.2">
      <c r="A26" s="51"/>
      <c r="B26" s="53" t="s">
        <v>24</v>
      </c>
      <c r="C26" s="54"/>
      <c r="D26" s="68">
        <v>492248.14860000001</v>
      </c>
      <c r="E26" s="68">
        <v>489382</v>
      </c>
      <c r="F26" s="69">
        <v>100.58566694320599</v>
      </c>
      <c r="G26" s="68">
        <v>390260.38819999999</v>
      </c>
      <c r="H26" s="69">
        <v>26.1332596091544</v>
      </c>
      <c r="I26" s="68">
        <v>92413.636400000003</v>
      </c>
      <c r="J26" s="69">
        <v>18.773790549102699</v>
      </c>
      <c r="K26" s="68">
        <v>81636.904999999999</v>
      </c>
      <c r="L26" s="69">
        <v>20.9185732060931</v>
      </c>
      <c r="M26" s="69">
        <v>0.132008083843943</v>
      </c>
      <c r="N26" s="68">
        <v>6427586.9340000004</v>
      </c>
      <c r="O26" s="68">
        <v>164018411.65540001</v>
      </c>
      <c r="P26" s="68">
        <v>39296</v>
      </c>
      <c r="Q26" s="68">
        <v>31383</v>
      </c>
      <c r="R26" s="69">
        <v>25.214287990313199</v>
      </c>
      <c r="S26" s="68">
        <v>12.526673162662901</v>
      </c>
      <c r="T26" s="68">
        <v>13.321643032852201</v>
      </c>
      <c r="U26" s="70">
        <v>-6.3462170671045204</v>
      </c>
      <c r="V26" s="37"/>
      <c r="W26" s="37"/>
    </row>
    <row r="27" spans="1:23" ht="12" thickBot="1" x14ac:dyDescent="0.2">
      <c r="A27" s="51"/>
      <c r="B27" s="53" t="s">
        <v>25</v>
      </c>
      <c r="C27" s="54"/>
      <c r="D27" s="68">
        <v>156378.76269999999</v>
      </c>
      <c r="E27" s="68">
        <v>284777</v>
      </c>
      <c r="F27" s="69">
        <v>54.912708083869099</v>
      </c>
      <c r="G27" s="68">
        <v>265423.34779999999</v>
      </c>
      <c r="H27" s="69">
        <v>-41.0832679204116</v>
      </c>
      <c r="I27" s="68">
        <v>42206.55</v>
      </c>
      <c r="J27" s="69">
        <v>26.989950087384901</v>
      </c>
      <c r="K27" s="68">
        <v>83778.918999999994</v>
      </c>
      <c r="L27" s="69">
        <v>31.564261280860801</v>
      </c>
      <c r="M27" s="69">
        <v>-0.49621515168989</v>
      </c>
      <c r="N27" s="68">
        <v>5059692.2505999999</v>
      </c>
      <c r="O27" s="68">
        <v>73413640.411400005</v>
      </c>
      <c r="P27" s="68">
        <v>24021</v>
      </c>
      <c r="Q27" s="68">
        <v>25520</v>
      </c>
      <c r="R27" s="69">
        <v>-5.8738244514106599</v>
      </c>
      <c r="S27" s="68">
        <v>6.51008545439407</v>
      </c>
      <c r="T27" s="68">
        <v>6.8790351332288404</v>
      </c>
      <c r="U27" s="70">
        <v>-5.6673553891023101</v>
      </c>
      <c r="V27" s="37"/>
      <c r="W27" s="37"/>
    </row>
    <row r="28" spans="1:23" ht="12" thickBot="1" x14ac:dyDescent="0.2">
      <c r="A28" s="51"/>
      <c r="B28" s="53" t="s">
        <v>26</v>
      </c>
      <c r="C28" s="54"/>
      <c r="D28" s="68">
        <v>747384.76919999998</v>
      </c>
      <c r="E28" s="68">
        <v>1092226</v>
      </c>
      <c r="F28" s="69">
        <v>68.427666911426797</v>
      </c>
      <c r="G28" s="68">
        <v>870308.95750000002</v>
      </c>
      <c r="H28" s="69">
        <v>-14.124201209315901</v>
      </c>
      <c r="I28" s="68">
        <v>22011.668799999999</v>
      </c>
      <c r="J28" s="69">
        <v>2.9451588669061701</v>
      </c>
      <c r="K28" s="68">
        <v>35258.7955</v>
      </c>
      <c r="L28" s="69">
        <v>4.0512964041278403</v>
      </c>
      <c r="M28" s="69">
        <v>-0.37571126614350697</v>
      </c>
      <c r="N28" s="68">
        <v>13446282.2041</v>
      </c>
      <c r="O28" s="68">
        <v>241542965.70469999</v>
      </c>
      <c r="P28" s="68">
        <v>42471</v>
      </c>
      <c r="Q28" s="68">
        <v>40780</v>
      </c>
      <c r="R28" s="69">
        <v>4.1466405100539596</v>
      </c>
      <c r="S28" s="68">
        <v>17.5975317086953</v>
      </c>
      <c r="T28" s="68">
        <v>17.6645171603727</v>
      </c>
      <c r="U28" s="70">
        <v>-0.38065254142594901</v>
      </c>
      <c r="V28" s="37"/>
      <c r="W28" s="37"/>
    </row>
    <row r="29" spans="1:23" ht="12" thickBot="1" x14ac:dyDescent="0.2">
      <c r="A29" s="51"/>
      <c r="B29" s="53" t="s">
        <v>27</v>
      </c>
      <c r="C29" s="54"/>
      <c r="D29" s="68">
        <v>583295.09759999998</v>
      </c>
      <c r="E29" s="68">
        <v>644334</v>
      </c>
      <c r="F29" s="69">
        <v>90.526822672713195</v>
      </c>
      <c r="G29" s="68">
        <v>624847.32880000002</v>
      </c>
      <c r="H29" s="69">
        <v>-6.6499814090267</v>
      </c>
      <c r="I29" s="68">
        <v>71719.7978</v>
      </c>
      <c r="J29" s="69">
        <v>12.2956284212048</v>
      </c>
      <c r="K29" s="68">
        <v>80989.716799999995</v>
      </c>
      <c r="L29" s="69">
        <v>12.961520849507099</v>
      </c>
      <c r="M29" s="69">
        <v>-0.114457975237666</v>
      </c>
      <c r="N29" s="68">
        <v>8199361.1067000004</v>
      </c>
      <c r="O29" s="68">
        <v>170201511.87869999</v>
      </c>
      <c r="P29" s="68">
        <v>95267</v>
      </c>
      <c r="Q29" s="68">
        <v>92791</v>
      </c>
      <c r="R29" s="69">
        <v>2.66836223340625</v>
      </c>
      <c r="S29" s="68">
        <v>6.1227402731271097</v>
      </c>
      <c r="T29" s="68">
        <v>6.19350881766551</v>
      </c>
      <c r="U29" s="70">
        <v>-1.15583123538662</v>
      </c>
      <c r="V29" s="37"/>
      <c r="W29" s="37"/>
    </row>
    <row r="30" spans="1:23" ht="12" thickBot="1" x14ac:dyDescent="0.2">
      <c r="A30" s="51"/>
      <c r="B30" s="53" t="s">
        <v>28</v>
      </c>
      <c r="C30" s="54"/>
      <c r="D30" s="68">
        <v>1004875.731</v>
      </c>
      <c r="E30" s="68">
        <v>1270351</v>
      </c>
      <c r="F30" s="69">
        <v>79.102211199896701</v>
      </c>
      <c r="G30" s="68">
        <v>914001.38509999996</v>
      </c>
      <c r="H30" s="69">
        <v>9.9424735434134703</v>
      </c>
      <c r="I30" s="68">
        <v>91955.315400000007</v>
      </c>
      <c r="J30" s="69">
        <v>9.1509141442286506</v>
      </c>
      <c r="K30" s="68">
        <v>149600.83790000001</v>
      </c>
      <c r="L30" s="69">
        <v>16.367681749588598</v>
      </c>
      <c r="M30" s="69">
        <v>-0.385328874551711</v>
      </c>
      <c r="N30" s="68">
        <v>15204794.7467</v>
      </c>
      <c r="O30" s="68">
        <v>314241477.50730002</v>
      </c>
      <c r="P30" s="68">
        <v>76558</v>
      </c>
      <c r="Q30" s="68">
        <v>70101</v>
      </c>
      <c r="R30" s="69">
        <v>9.2109955635440297</v>
      </c>
      <c r="S30" s="68">
        <v>13.1256789754173</v>
      </c>
      <c r="T30" s="68">
        <v>13.2961407340837</v>
      </c>
      <c r="U30" s="70">
        <v>-1.29868907342314</v>
      </c>
      <c r="V30" s="37"/>
      <c r="W30" s="37"/>
    </row>
    <row r="31" spans="1:23" ht="12" thickBot="1" x14ac:dyDescent="0.2">
      <c r="A31" s="51"/>
      <c r="B31" s="53" t="s">
        <v>29</v>
      </c>
      <c r="C31" s="54"/>
      <c r="D31" s="68">
        <v>744497.76890000002</v>
      </c>
      <c r="E31" s="68">
        <v>1029071</v>
      </c>
      <c r="F31" s="69">
        <v>72.3465891954977</v>
      </c>
      <c r="G31" s="68">
        <v>946946.22380000004</v>
      </c>
      <c r="H31" s="69">
        <v>-21.379086775127998</v>
      </c>
      <c r="I31" s="68">
        <v>21640.129400000002</v>
      </c>
      <c r="J31" s="69">
        <v>2.9066748490023602</v>
      </c>
      <c r="K31" s="68">
        <v>40274.3223</v>
      </c>
      <c r="L31" s="69">
        <v>4.2530738586593904</v>
      </c>
      <c r="M31" s="69">
        <v>-0.46268172462829998</v>
      </c>
      <c r="N31" s="68">
        <v>12739789.991699999</v>
      </c>
      <c r="O31" s="68">
        <v>262851064.1275</v>
      </c>
      <c r="P31" s="68">
        <v>28323</v>
      </c>
      <c r="Q31" s="68">
        <v>26690</v>
      </c>
      <c r="R31" s="69">
        <v>6.1183964031472398</v>
      </c>
      <c r="S31" s="68">
        <v>26.285978494509799</v>
      </c>
      <c r="T31" s="68">
        <v>27.134756272012002</v>
      </c>
      <c r="U31" s="70">
        <v>-3.22901343649621</v>
      </c>
      <c r="V31" s="37"/>
      <c r="W31" s="37"/>
    </row>
    <row r="32" spans="1:23" ht="12" thickBot="1" x14ac:dyDescent="0.2">
      <c r="A32" s="51"/>
      <c r="B32" s="53" t="s">
        <v>30</v>
      </c>
      <c r="C32" s="54"/>
      <c r="D32" s="68">
        <v>86659.641099999993</v>
      </c>
      <c r="E32" s="68">
        <v>153257</v>
      </c>
      <c r="F32" s="69">
        <v>56.545306968034097</v>
      </c>
      <c r="G32" s="68">
        <v>120992.6366</v>
      </c>
      <c r="H32" s="69">
        <v>-28.376103261146699</v>
      </c>
      <c r="I32" s="68">
        <v>23353.0543</v>
      </c>
      <c r="J32" s="69">
        <v>26.948016404836</v>
      </c>
      <c r="K32" s="68">
        <v>30077.175999999999</v>
      </c>
      <c r="L32" s="69">
        <v>24.8586830117892</v>
      </c>
      <c r="M32" s="69">
        <v>-0.22356226861192</v>
      </c>
      <c r="N32" s="68">
        <v>1265970.8922999999</v>
      </c>
      <c r="O32" s="68">
        <v>39421815.614799999</v>
      </c>
      <c r="P32" s="68">
        <v>19382</v>
      </c>
      <c r="Q32" s="68">
        <v>19204</v>
      </c>
      <c r="R32" s="69">
        <v>0.92689023120182701</v>
      </c>
      <c r="S32" s="68">
        <v>4.4711402899597603</v>
      </c>
      <c r="T32" s="68">
        <v>4.6163380389502198</v>
      </c>
      <c r="U32" s="70">
        <v>-3.2474433718063498</v>
      </c>
      <c r="V32" s="37"/>
      <c r="W32" s="37"/>
    </row>
    <row r="33" spans="1:23" ht="12" thickBot="1" x14ac:dyDescent="0.2">
      <c r="A33" s="51"/>
      <c r="B33" s="53" t="s">
        <v>31</v>
      </c>
      <c r="C33" s="54"/>
      <c r="D33" s="68">
        <v>10.256399999999999</v>
      </c>
      <c r="E33" s="71"/>
      <c r="F33" s="71"/>
      <c r="G33" s="68">
        <v>194.8723</v>
      </c>
      <c r="H33" s="69">
        <v>-94.736861011031294</v>
      </c>
      <c r="I33" s="68">
        <v>-0.1399</v>
      </c>
      <c r="J33" s="69">
        <v>-1.3640263640263599</v>
      </c>
      <c r="K33" s="68">
        <v>40.8887</v>
      </c>
      <c r="L33" s="69">
        <v>20.9823048221836</v>
      </c>
      <c r="M33" s="69">
        <v>-1.00342148319707</v>
      </c>
      <c r="N33" s="68">
        <v>61.308500000000002</v>
      </c>
      <c r="O33" s="68">
        <v>4926.5671000000002</v>
      </c>
      <c r="P33" s="68">
        <v>1</v>
      </c>
      <c r="Q33" s="71"/>
      <c r="R33" s="71"/>
      <c r="S33" s="68">
        <v>10.256399999999999</v>
      </c>
      <c r="T33" s="71"/>
      <c r="U33" s="72"/>
      <c r="V33" s="37"/>
      <c r="W33" s="37"/>
    </row>
    <row r="34" spans="1:23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1"/>
      <c r="B35" s="53" t="s">
        <v>32</v>
      </c>
      <c r="C35" s="54"/>
      <c r="D35" s="68">
        <v>104216.8747</v>
      </c>
      <c r="E35" s="68">
        <v>142718</v>
      </c>
      <c r="F35" s="69">
        <v>73.022936630277897</v>
      </c>
      <c r="G35" s="68">
        <v>174190.96280000001</v>
      </c>
      <c r="H35" s="69">
        <v>-40.170906099383501</v>
      </c>
      <c r="I35" s="68">
        <v>12164.354499999999</v>
      </c>
      <c r="J35" s="69">
        <v>11.672154375207</v>
      </c>
      <c r="K35" s="68">
        <v>15928.827799999999</v>
      </c>
      <c r="L35" s="69">
        <v>9.1444628033251796</v>
      </c>
      <c r="M35" s="69">
        <v>-0.23633084287595901</v>
      </c>
      <c r="N35" s="68">
        <v>2160193.3993000002</v>
      </c>
      <c r="O35" s="68">
        <v>43400054.0766</v>
      </c>
      <c r="P35" s="68">
        <v>7796</v>
      </c>
      <c r="Q35" s="68">
        <v>6431</v>
      </c>
      <c r="R35" s="69">
        <v>21.225314881044898</v>
      </c>
      <c r="S35" s="68">
        <v>13.3679931631606</v>
      </c>
      <c r="T35" s="68">
        <v>14.1861968123153</v>
      </c>
      <c r="U35" s="70">
        <v>-6.1206169031381101</v>
      </c>
      <c r="V35" s="37"/>
      <c r="W35" s="37"/>
    </row>
    <row r="36" spans="1:23" ht="12" customHeight="1" thickBot="1" x14ac:dyDescent="0.2">
      <c r="A36" s="51"/>
      <c r="B36" s="53" t="s">
        <v>37</v>
      </c>
      <c r="C36" s="54"/>
      <c r="D36" s="71"/>
      <c r="E36" s="68">
        <v>656368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1"/>
      <c r="B37" s="53" t="s">
        <v>38</v>
      </c>
      <c r="C37" s="54"/>
      <c r="D37" s="71"/>
      <c r="E37" s="68">
        <v>244849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1"/>
      <c r="B38" s="53" t="s">
        <v>39</v>
      </c>
      <c r="C38" s="54"/>
      <c r="D38" s="71"/>
      <c r="E38" s="68">
        <v>302737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1"/>
      <c r="B39" s="53" t="s">
        <v>33</v>
      </c>
      <c r="C39" s="54"/>
      <c r="D39" s="68">
        <v>256666.66630000001</v>
      </c>
      <c r="E39" s="68">
        <v>289979</v>
      </c>
      <c r="F39" s="69">
        <v>88.512156500987999</v>
      </c>
      <c r="G39" s="68">
        <v>291988.04239999998</v>
      </c>
      <c r="H39" s="69">
        <v>-12.096857052663999</v>
      </c>
      <c r="I39" s="68">
        <v>15234.1914</v>
      </c>
      <c r="J39" s="69">
        <v>5.9353992552323902</v>
      </c>
      <c r="K39" s="68">
        <v>17065.857100000001</v>
      </c>
      <c r="L39" s="69">
        <v>5.8447109545058602</v>
      </c>
      <c r="M39" s="69">
        <v>-0.107329253331203</v>
      </c>
      <c r="N39" s="68">
        <v>4086927.8412000001</v>
      </c>
      <c r="O39" s="68">
        <v>72877332.839200005</v>
      </c>
      <c r="P39" s="68">
        <v>417</v>
      </c>
      <c r="Q39" s="68">
        <v>424</v>
      </c>
      <c r="R39" s="69">
        <v>-1.65094339622641</v>
      </c>
      <c r="S39" s="68">
        <v>615.50759304556402</v>
      </c>
      <c r="T39" s="68">
        <v>652.47141462264199</v>
      </c>
      <c r="U39" s="70">
        <v>-6.00542089077718</v>
      </c>
      <c r="V39" s="37"/>
      <c r="W39" s="37"/>
    </row>
    <row r="40" spans="1:23" ht="12" thickBot="1" x14ac:dyDescent="0.2">
      <c r="A40" s="51"/>
      <c r="B40" s="53" t="s">
        <v>34</v>
      </c>
      <c r="C40" s="54"/>
      <c r="D40" s="68">
        <v>412901.21679999999</v>
      </c>
      <c r="E40" s="68">
        <v>351598</v>
      </c>
      <c r="F40" s="69">
        <v>117.435598837309</v>
      </c>
      <c r="G40" s="68">
        <v>286850.77250000002</v>
      </c>
      <c r="H40" s="69">
        <v>43.942863810833899</v>
      </c>
      <c r="I40" s="68">
        <v>25137.8478</v>
      </c>
      <c r="J40" s="69">
        <v>6.0881021361039496</v>
      </c>
      <c r="K40" s="68">
        <v>22977.055</v>
      </c>
      <c r="L40" s="69">
        <v>8.0101074156946908</v>
      </c>
      <c r="M40" s="69">
        <v>9.4041329491530004E-2</v>
      </c>
      <c r="N40" s="68">
        <v>5508727.6418000003</v>
      </c>
      <c r="O40" s="68">
        <v>140082670.3317</v>
      </c>
      <c r="P40" s="68">
        <v>2298</v>
      </c>
      <c r="Q40" s="68">
        <v>2373</v>
      </c>
      <c r="R40" s="69">
        <v>-3.1605562579013902</v>
      </c>
      <c r="S40" s="68">
        <v>179.67851035683199</v>
      </c>
      <c r="T40" s="68">
        <v>182.57232536873201</v>
      </c>
      <c r="U40" s="70">
        <v>-1.61055153793992</v>
      </c>
      <c r="V40" s="37"/>
      <c r="W40" s="37"/>
    </row>
    <row r="41" spans="1:23" ht="12" thickBot="1" x14ac:dyDescent="0.2">
      <c r="A41" s="51"/>
      <c r="B41" s="53" t="s">
        <v>40</v>
      </c>
      <c r="C41" s="54"/>
      <c r="D41" s="71"/>
      <c r="E41" s="68">
        <v>249634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1"/>
      <c r="B42" s="53" t="s">
        <v>41</v>
      </c>
      <c r="C42" s="54"/>
      <c r="D42" s="71"/>
      <c r="E42" s="68">
        <v>95556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2"/>
      <c r="B44" s="53" t="s">
        <v>35</v>
      </c>
      <c r="C44" s="54"/>
      <c r="D44" s="73">
        <v>23530.191599999998</v>
      </c>
      <c r="E44" s="73">
        <v>0</v>
      </c>
      <c r="F44" s="74"/>
      <c r="G44" s="73">
        <v>95497.315100000007</v>
      </c>
      <c r="H44" s="75">
        <v>-75.360363194127103</v>
      </c>
      <c r="I44" s="73">
        <v>3059.1010000000001</v>
      </c>
      <c r="J44" s="75">
        <v>13.0007483661969</v>
      </c>
      <c r="K44" s="73">
        <v>18409.4267</v>
      </c>
      <c r="L44" s="75">
        <v>19.277428565109499</v>
      </c>
      <c r="M44" s="75">
        <v>-0.83382964337504295</v>
      </c>
      <c r="N44" s="73">
        <v>503810.8812</v>
      </c>
      <c r="O44" s="73">
        <v>9140403.6807000004</v>
      </c>
      <c r="P44" s="73">
        <v>27</v>
      </c>
      <c r="Q44" s="73">
        <v>36</v>
      </c>
      <c r="R44" s="75">
        <v>-25</v>
      </c>
      <c r="S44" s="73">
        <v>871.488577777778</v>
      </c>
      <c r="T44" s="73">
        <v>330.068022222222</v>
      </c>
      <c r="U44" s="76">
        <v>62.1259497096488</v>
      </c>
      <c r="V44" s="37"/>
      <c r="W44" s="37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65355</v>
      </c>
      <c r="D2" s="32">
        <v>717497.247123932</v>
      </c>
      <c r="E2" s="32">
        <v>551540.80130854703</v>
      </c>
      <c r="F2" s="32">
        <v>165956.445815385</v>
      </c>
      <c r="G2" s="32">
        <v>551540.80130854703</v>
      </c>
      <c r="H2" s="32">
        <v>0.23129906976035999</v>
      </c>
    </row>
    <row r="3" spans="1:8" ht="14.25" x14ac:dyDescent="0.2">
      <c r="A3" s="32">
        <v>2</v>
      </c>
      <c r="B3" s="33">
        <v>13</v>
      </c>
      <c r="C3" s="32">
        <v>10531.257</v>
      </c>
      <c r="D3" s="32">
        <v>88537.026657885202</v>
      </c>
      <c r="E3" s="32">
        <v>68053.414230202005</v>
      </c>
      <c r="F3" s="32">
        <v>20483.612427683202</v>
      </c>
      <c r="G3" s="32">
        <v>68053.414230202005</v>
      </c>
      <c r="H3" s="32">
        <v>0.23135645278481901</v>
      </c>
    </row>
    <row r="4" spans="1:8" ht="14.25" x14ac:dyDescent="0.2">
      <c r="A4" s="32">
        <v>3</v>
      </c>
      <c r="B4" s="33">
        <v>14</v>
      </c>
      <c r="C4" s="32">
        <v>105671</v>
      </c>
      <c r="D4" s="32">
        <v>100969.139710256</v>
      </c>
      <c r="E4" s="32">
        <v>73687.622393162397</v>
      </c>
      <c r="F4" s="32">
        <v>27281.517317094</v>
      </c>
      <c r="G4" s="32">
        <v>73687.622393162397</v>
      </c>
      <c r="H4" s="32">
        <v>0.27019659071456598</v>
      </c>
    </row>
    <row r="5" spans="1:8" ht="14.25" x14ac:dyDescent="0.2">
      <c r="A5" s="32">
        <v>4</v>
      </c>
      <c r="B5" s="33">
        <v>15</v>
      </c>
      <c r="C5" s="32">
        <v>3527</v>
      </c>
      <c r="D5" s="32">
        <v>63680.527389743598</v>
      </c>
      <c r="E5" s="32">
        <v>48308.396041880304</v>
      </c>
      <c r="F5" s="32">
        <v>15372.1313478632</v>
      </c>
      <c r="G5" s="32">
        <v>48308.396041880304</v>
      </c>
      <c r="H5" s="32">
        <v>0.24139453578613199</v>
      </c>
    </row>
    <row r="6" spans="1:8" ht="14.25" x14ac:dyDescent="0.2">
      <c r="A6" s="32">
        <v>5</v>
      </c>
      <c r="B6" s="33">
        <v>16</v>
      </c>
      <c r="C6" s="32">
        <v>4126</v>
      </c>
      <c r="D6" s="32">
        <v>284974.19515213702</v>
      </c>
      <c r="E6" s="32">
        <v>284884.28654444398</v>
      </c>
      <c r="F6" s="32">
        <v>89.908607692307697</v>
      </c>
      <c r="G6" s="32">
        <v>284884.28654444398</v>
      </c>
      <c r="H6" s="32">
        <v>3.1549736510110699E-4</v>
      </c>
    </row>
    <row r="7" spans="1:8" ht="14.25" x14ac:dyDescent="0.2">
      <c r="A7" s="32">
        <v>6</v>
      </c>
      <c r="B7" s="33">
        <v>17</v>
      </c>
      <c r="C7" s="32">
        <v>20147</v>
      </c>
      <c r="D7" s="32">
        <v>285045.67188803398</v>
      </c>
      <c r="E7" s="32">
        <v>213606.68440940199</v>
      </c>
      <c r="F7" s="32">
        <v>71438.987478632494</v>
      </c>
      <c r="G7" s="32">
        <v>213606.68440940199</v>
      </c>
      <c r="H7" s="32">
        <v>0.25062295107113097</v>
      </c>
    </row>
    <row r="8" spans="1:8" ht="14.25" x14ac:dyDescent="0.2">
      <c r="A8" s="32">
        <v>7</v>
      </c>
      <c r="B8" s="33">
        <v>18</v>
      </c>
      <c r="C8" s="32">
        <v>52338</v>
      </c>
      <c r="D8" s="32">
        <v>105534.665989744</v>
      </c>
      <c r="E8" s="32">
        <v>87541.151241025596</v>
      </c>
      <c r="F8" s="32">
        <v>17993.514748717898</v>
      </c>
      <c r="G8" s="32">
        <v>87541.151241025596</v>
      </c>
      <c r="H8" s="32">
        <v>0.17049861843943001</v>
      </c>
    </row>
    <row r="9" spans="1:8" ht="14.25" x14ac:dyDescent="0.2">
      <c r="A9" s="32">
        <v>8</v>
      </c>
      <c r="B9" s="33">
        <v>19</v>
      </c>
      <c r="C9" s="32">
        <v>40087</v>
      </c>
      <c r="D9" s="32">
        <v>227842.66618888901</v>
      </c>
      <c r="E9" s="32">
        <v>261455.91258547001</v>
      </c>
      <c r="F9" s="32">
        <v>-33613.246396581198</v>
      </c>
      <c r="G9" s="32">
        <v>261455.91258547001</v>
      </c>
      <c r="H9" s="32">
        <v>-0.147528322762492</v>
      </c>
    </row>
    <row r="10" spans="1:8" ht="14.25" x14ac:dyDescent="0.2">
      <c r="A10" s="32">
        <v>9</v>
      </c>
      <c r="B10" s="33">
        <v>21</v>
      </c>
      <c r="C10" s="32">
        <v>195447</v>
      </c>
      <c r="D10" s="32">
        <v>756712.49040000001</v>
      </c>
      <c r="E10" s="32">
        <v>716496.68090000004</v>
      </c>
      <c r="F10" s="32">
        <v>40215.809500000003</v>
      </c>
      <c r="G10" s="32">
        <v>716496.68090000004</v>
      </c>
      <c r="H10" s="32">
        <v>5.3145428429153901E-2</v>
      </c>
    </row>
    <row r="11" spans="1:8" ht="14.25" x14ac:dyDescent="0.2">
      <c r="A11" s="32">
        <v>10</v>
      </c>
      <c r="B11" s="33">
        <v>22</v>
      </c>
      <c r="C11" s="32">
        <v>52935.953000000001</v>
      </c>
      <c r="D11" s="32">
        <v>839963.06514615403</v>
      </c>
      <c r="E11" s="32">
        <v>976862.58658376103</v>
      </c>
      <c r="F11" s="32">
        <v>-136899.52143760701</v>
      </c>
      <c r="G11" s="32">
        <v>976862.58658376103</v>
      </c>
      <c r="H11" s="32">
        <v>-0.16298278712265299</v>
      </c>
    </row>
    <row r="12" spans="1:8" ht="14.25" x14ac:dyDescent="0.2">
      <c r="A12" s="32">
        <v>11</v>
      </c>
      <c r="B12" s="33">
        <v>23</v>
      </c>
      <c r="C12" s="32">
        <v>150688.08600000001</v>
      </c>
      <c r="D12" s="32">
        <v>1134990.49498718</v>
      </c>
      <c r="E12" s="32">
        <v>953641.126641026</v>
      </c>
      <c r="F12" s="32">
        <v>181349.36834615399</v>
      </c>
      <c r="G12" s="32">
        <v>953641.126641026</v>
      </c>
      <c r="H12" s="32">
        <v>0.15978051723525899</v>
      </c>
    </row>
    <row r="13" spans="1:8" ht="14.25" x14ac:dyDescent="0.2">
      <c r="A13" s="32">
        <v>12</v>
      </c>
      <c r="B13" s="33">
        <v>24</v>
      </c>
      <c r="C13" s="32">
        <v>14320.111999999999</v>
      </c>
      <c r="D13" s="32">
        <v>408223.48334871797</v>
      </c>
      <c r="E13" s="32">
        <v>365462.72447521403</v>
      </c>
      <c r="F13" s="32">
        <v>42760.758873504303</v>
      </c>
      <c r="G13" s="32">
        <v>365462.72447521403</v>
      </c>
      <c r="H13" s="32">
        <v>0.104748405267456</v>
      </c>
    </row>
    <row r="14" spans="1:8" ht="14.25" x14ac:dyDescent="0.2">
      <c r="A14" s="32">
        <v>13</v>
      </c>
      <c r="B14" s="33">
        <v>25</v>
      </c>
      <c r="C14" s="32">
        <v>73747</v>
      </c>
      <c r="D14" s="32">
        <v>761733.22560000001</v>
      </c>
      <c r="E14" s="32">
        <v>704822.55189999996</v>
      </c>
      <c r="F14" s="32">
        <v>56910.673699999999</v>
      </c>
      <c r="G14" s="32">
        <v>704822.55189999996</v>
      </c>
      <c r="H14" s="32">
        <v>7.4712080013541196E-2</v>
      </c>
    </row>
    <row r="15" spans="1:8" ht="14.25" x14ac:dyDescent="0.2">
      <c r="A15" s="32">
        <v>14</v>
      </c>
      <c r="B15" s="33">
        <v>26</v>
      </c>
      <c r="C15" s="32">
        <v>61881</v>
      </c>
      <c r="D15" s="32">
        <v>303867.36353967199</v>
      </c>
      <c r="E15" s="32">
        <v>270458.03785475402</v>
      </c>
      <c r="F15" s="32">
        <v>33409.325684917902</v>
      </c>
      <c r="G15" s="32">
        <v>270458.03785475402</v>
      </c>
      <c r="H15" s="32">
        <v>0.109947068009349</v>
      </c>
    </row>
    <row r="16" spans="1:8" ht="14.25" x14ac:dyDescent="0.2">
      <c r="A16" s="32">
        <v>15</v>
      </c>
      <c r="B16" s="33">
        <v>27</v>
      </c>
      <c r="C16" s="32">
        <v>148829.166</v>
      </c>
      <c r="D16" s="32">
        <v>1018973.8624</v>
      </c>
      <c r="E16" s="32">
        <v>913072.81909999996</v>
      </c>
      <c r="F16" s="32">
        <v>105901.0433</v>
      </c>
      <c r="G16" s="32">
        <v>913072.81909999996</v>
      </c>
      <c r="H16" s="32">
        <v>0.103929106729558</v>
      </c>
    </row>
    <row r="17" spans="1:8" ht="14.25" x14ac:dyDescent="0.2">
      <c r="A17" s="32">
        <v>16</v>
      </c>
      <c r="B17" s="33">
        <v>29</v>
      </c>
      <c r="C17" s="32">
        <v>201904</v>
      </c>
      <c r="D17" s="32">
        <v>2636762.9403777798</v>
      </c>
      <c r="E17" s="32">
        <v>2363911.8424051302</v>
      </c>
      <c r="F17" s="32">
        <v>272851.09797265002</v>
      </c>
      <c r="G17" s="32">
        <v>2363911.8424051302</v>
      </c>
      <c r="H17" s="32">
        <v>0.10347957102793499</v>
      </c>
    </row>
    <row r="18" spans="1:8" ht="14.25" x14ac:dyDescent="0.2">
      <c r="A18" s="32">
        <v>17</v>
      </c>
      <c r="B18" s="33">
        <v>31</v>
      </c>
      <c r="C18" s="32">
        <v>24605.214</v>
      </c>
      <c r="D18" s="32">
        <v>185780.94278726299</v>
      </c>
      <c r="E18" s="32">
        <v>150795.078269044</v>
      </c>
      <c r="F18" s="32">
        <v>34985.864518218303</v>
      </c>
      <c r="G18" s="32">
        <v>150795.078269044</v>
      </c>
      <c r="H18" s="32">
        <v>0.188317832783746</v>
      </c>
    </row>
    <row r="19" spans="1:8" ht="14.25" x14ac:dyDescent="0.2">
      <c r="A19" s="32">
        <v>18</v>
      </c>
      <c r="B19" s="33">
        <v>32</v>
      </c>
      <c r="C19" s="32">
        <v>11905.127</v>
      </c>
      <c r="D19" s="32">
        <v>200435.099210029</v>
      </c>
      <c r="E19" s="32">
        <v>185141.611373992</v>
      </c>
      <c r="F19" s="32">
        <v>15293.4878360374</v>
      </c>
      <c r="G19" s="32">
        <v>185141.611373992</v>
      </c>
      <c r="H19" s="32">
        <v>7.6301445686475705E-2</v>
      </c>
    </row>
    <row r="20" spans="1:8" ht="14.25" x14ac:dyDescent="0.2">
      <c r="A20" s="32">
        <v>19</v>
      </c>
      <c r="B20" s="33">
        <v>33</v>
      </c>
      <c r="C20" s="32">
        <v>41572.838000000003</v>
      </c>
      <c r="D20" s="32">
        <v>492248.15609705</v>
      </c>
      <c r="E20" s="32">
        <v>399834.50544301799</v>
      </c>
      <c r="F20" s="32">
        <v>92413.650654031997</v>
      </c>
      <c r="G20" s="32">
        <v>399834.50544301799</v>
      </c>
      <c r="H20" s="32">
        <v>0.187737931588741</v>
      </c>
    </row>
    <row r="21" spans="1:8" ht="14.25" x14ac:dyDescent="0.2">
      <c r="A21" s="32">
        <v>20</v>
      </c>
      <c r="B21" s="33">
        <v>34</v>
      </c>
      <c r="C21" s="32">
        <v>32706.362000000001</v>
      </c>
      <c r="D21" s="32">
        <v>156378.69896883701</v>
      </c>
      <c r="E21" s="32">
        <v>114172.22167178401</v>
      </c>
      <c r="F21" s="32">
        <v>42206.477297053199</v>
      </c>
      <c r="G21" s="32">
        <v>114172.22167178401</v>
      </c>
      <c r="H21" s="32">
        <v>0.269899145953784</v>
      </c>
    </row>
    <row r="22" spans="1:8" ht="14.25" x14ac:dyDescent="0.2">
      <c r="A22" s="32">
        <v>21</v>
      </c>
      <c r="B22" s="33">
        <v>35</v>
      </c>
      <c r="C22" s="32">
        <v>31597.758000000002</v>
      </c>
      <c r="D22" s="32">
        <v>747384.76693097304</v>
      </c>
      <c r="E22" s="32">
        <v>725373.09380796505</v>
      </c>
      <c r="F22" s="32">
        <v>22011.673123008801</v>
      </c>
      <c r="G22" s="32">
        <v>725373.09380796505</v>
      </c>
      <c r="H22" s="32">
        <v>2.9451594542656501E-2</v>
      </c>
    </row>
    <row r="23" spans="1:8" ht="14.25" x14ac:dyDescent="0.2">
      <c r="A23" s="32">
        <v>22</v>
      </c>
      <c r="B23" s="33">
        <v>36</v>
      </c>
      <c r="C23" s="32">
        <v>139713.033</v>
      </c>
      <c r="D23" s="32">
        <v>583295.09572831902</v>
      </c>
      <c r="E23" s="32">
        <v>511575.317846052</v>
      </c>
      <c r="F23" s="32">
        <v>71719.777882266106</v>
      </c>
      <c r="G23" s="32">
        <v>511575.317846052</v>
      </c>
      <c r="H23" s="32">
        <v>0.122956250459666</v>
      </c>
    </row>
    <row r="24" spans="1:8" ht="14.25" x14ac:dyDescent="0.2">
      <c r="A24" s="32">
        <v>23</v>
      </c>
      <c r="B24" s="33">
        <v>37</v>
      </c>
      <c r="C24" s="32">
        <v>126947.69500000001</v>
      </c>
      <c r="D24" s="32">
        <v>1004875.6947902699</v>
      </c>
      <c r="E24" s="32">
        <v>912920.44386106601</v>
      </c>
      <c r="F24" s="32">
        <v>91955.250929199407</v>
      </c>
      <c r="G24" s="32">
        <v>912920.44386106601</v>
      </c>
      <c r="H24" s="32">
        <v>9.1509080581745006E-2</v>
      </c>
    </row>
    <row r="25" spans="1:8" ht="14.25" x14ac:dyDescent="0.2">
      <c r="A25" s="32">
        <v>24</v>
      </c>
      <c r="B25" s="33">
        <v>38</v>
      </c>
      <c r="C25" s="32">
        <v>145235.34400000001</v>
      </c>
      <c r="D25" s="32">
        <v>744497.75089999998</v>
      </c>
      <c r="E25" s="32">
        <v>722857.64080000005</v>
      </c>
      <c r="F25" s="32">
        <v>21640.110100000002</v>
      </c>
      <c r="G25" s="32">
        <v>722857.64080000005</v>
      </c>
      <c r="H25" s="32">
        <v>2.9066723269264301E-2</v>
      </c>
    </row>
    <row r="26" spans="1:8" ht="14.25" x14ac:dyDescent="0.2">
      <c r="A26" s="32">
        <v>25</v>
      </c>
      <c r="B26" s="33">
        <v>39</v>
      </c>
      <c r="C26" s="32">
        <v>64524.116999999998</v>
      </c>
      <c r="D26" s="32">
        <v>86659.587565554801</v>
      </c>
      <c r="E26" s="32">
        <v>63306.576815348402</v>
      </c>
      <c r="F26" s="32">
        <v>23353.010750206398</v>
      </c>
      <c r="G26" s="32">
        <v>63306.576815348402</v>
      </c>
      <c r="H26" s="32">
        <v>0.26947982798257297</v>
      </c>
    </row>
    <row r="27" spans="1:8" ht="14.25" x14ac:dyDescent="0.2">
      <c r="A27" s="32">
        <v>26</v>
      </c>
      <c r="B27" s="33">
        <v>40</v>
      </c>
      <c r="C27" s="32">
        <v>1.532</v>
      </c>
      <c r="D27" s="32">
        <v>10.256399999999999</v>
      </c>
      <c r="E27" s="32">
        <v>10.3963</v>
      </c>
      <c r="F27" s="32">
        <v>-0.1399</v>
      </c>
      <c r="G27" s="32">
        <v>10.3963</v>
      </c>
      <c r="H27" s="32">
        <v>-1.3640263640263601E-2</v>
      </c>
    </row>
    <row r="28" spans="1:8" ht="14.25" x14ac:dyDescent="0.2">
      <c r="A28" s="32">
        <v>27</v>
      </c>
      <c r="B28" s="33">
        <v>42</v>
      </c>
      <c r="C28" s="32">
        <v>5648.7060000000001</v>
      </c>
      <c r="D28" s="32">
        <v>104216.8743</v>
      </c>
      <c r="E28" s="32">
        <v>92052.517800000001</v>
      </c>
      <c r="F28" s="32">
        <v>12164.3565</v>
      </c>
      <c r="G28" s="32">
        <v>92052.517800000001</v>
      </c>
      <c r="H28" s="32">
        <v>0.11672156339081501</v>
      </c>
    </row>
    <row r="29" spans="1:8" ht="14.25" x14ac:dyDescent="0.2">
      <c r="A29" s="32">
        <v>28</v>
      </c>
      <c r="B29" s="33">
        <v>75</v>
      </c>
      <c r="C29" s="32">
        <v>421</v>
      </c>
      <c r="D29" s="32">
        <v>256666.66666666701</v>
      </c>
      <c r="E29" s="32">
        <v>241432.474358974</v>
      </c>
      <c r="F29" s="32">
        <v>15234.192307692299</v>
      </c>
      <c r="G29" s="32">
        <v>241432.474358974</v>
      </c>
      <c r="H29" s="32">
        <v>5.9353996003995997E-2</v>
      </c>
    </row>
    <row r="30" spans="1:8" ht="14.25" x14ac:dyDescent="0.2">
      <c r="A30" s="32">
        <v>29</v>
      </c>
      <c r="B30" s="33">
        <v>76</v>
      </c>
      <c r="C30" s="32">
        <v>2575</v>
      </c>
      <c r="D30" s="32">
        <v>412901.204455556</v>
      </c>
      <c r="E30" s="32">
        <v>387763.36717179499</v>
      </c>
      <c r="F30" s="32">
        <v>25137.837283760698</v>
      </c>
      <c r="G30" s="32">
        <v>387763.36717179499</v>
      </c>
      <c r="H30" s="32">
        <v>6.0880997712048301E-2</v>
      </c>
    </row>
    <row r="31" spans="1:8" ht="14.25" x14ac:dyDescent="0.2">
      <c r="A31" s="32">
        <v>30</v>
      </c>
      <c r="B31" s="33">
        <v>99</v>
      </c>
      <c r="C31" s="32">
        <v>27</v>
      </c>
      <c r="D31" s="32">
        <v>23530.191664775699</v>
      </c>
      <c r="E31" s="32">
        <v>20471.090840329802</v>
      </c>
      <c r="F31" s="32">
        <v>3059.1008244459599</v>
      </c>
      <c r="G31" s="32">
        <v>20471.090840329802</v>
      </c>
      <c r="H31" s="32">
        <v>0.13000747584327499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2014-12-16T12:51:55Z</dcterms:modified>
</cp:coreProperties>
</file>