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<sst xmlns="http://schemas.openxmlformats.org/spreadsheetml/2006/main" count="116" uniqueCount="73">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</sst>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21486039.911200002</v>
      </c>
      <c r="F3" s="25">
        <f>RA!I7</f>
        <v>2186969.4040000001</v>
      </c>
      <c r="G3" s="16">
        <f>E3-F3</f>
        <v>19299070.507200003</v>
      </c>
      <c r="H3" s="27">
        <f>RA!J7</f>
        <v>10.1785597208167</v>
      </c>
      <c r="I3" s="20">
        <f>SUM(I4:I40)</f>
        <v>21486046.46325592</v>
      </c>
      <c r="J3" s="21">
        <f>SUM(J4:J40)</f>
        <v>19299070.532709427</v>
      </c>
      <c r="K3" s="22">
        <f>E3-I3</f>
        <v>-6.5520559176802635</v>
      </c>
      <c r="L3" s="22">
        <f>G3-J3</f>
        <v>-2.550942450761795E-2</v>
      </c>
    </row>
    <row r="4" spans="1:13" x14ac:dyDescent="0.15">
      <c r="A4" s="41">
        <f>RA!A8</f>
        <v>41902</v>
      </c>
      <c r="B4" s="12">
        <v>12</v>
      </c>
      <c r="C4" s="38" t="s">
        <v>6</v>
      </c>
      <c r="D4" s="38"/>
      <c r="E4" s="15">
        <f>VLOOKUP(C4,RA!B8:D39,3,0)</f>
        <v>772801.97069999995</v>
      </c>
      <c r="F4" s="25">
        <f>VLOOKUP(C4,RA!B8:I43,8,0)</f>
        <v>196935.62150000001</v>
      </c>
      <c r="G4" s="16">
        <f t="shared" ref="G4:G40" si="0">E4-F4</f>
        <v>575866.34919999994</v>
      </c>
      <c r="H4" s="27">
        <f>RA!J8</f>
        <v>25.4833228908069</v>
      </c>
      <c r="I4" s="20">
        <f>VLOOKUP(B4,RMS!B:D,3,FALSE)</f>
        <v>772803.04350598296</v>
      </c>
      <c r="J4" s="21">
        <f>VLOOKUP(B4,RMS!B:E,4,FALSE)</f>
        <v>575866.35502478597</v>
      </c>
      <c r="K4" s="22">
        <f t="shared" ref="K4:K40" si="1">E4-I4</f>
        <v>-1.0728059830144048</v>
      </c>
      <c r="L4" s="22">
        <f t="shared" ref="L4:L40" si="2">G4-J4</f>
        <v>-5.8247860288247466E-3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156875.31450000001</v>
      </c>
      <c r="F5" s="25">
        <f>VLOOKUP(C5,RA!B9:I44,8,0)</f>
        <v>34849.828200000004</v>
      </c>
      <c r="G5" s="16">
        <f t="shared" si="0"/>
        <v>122025.4863</v>
      </c>
      <c r="H5" s="27">
        <f>RA!J9</f>
        <v>22.214985392109</v>
      </c>
      <c r="I5" s="20">
        <f>VLOOKUP(B5,RMS!B:D,3,FALSE)</f>
        <v>156875.39394724299</v>
      </c>
      <c r="J5" s="21">
        <f>VLOOKUP(B5,RMS!B:E,4,FALSE)</f>
        <v>122025.515471212</v>
      </c>
      <c r="K5" s="22">
        <f t="shared" si="1"/>
        <v>-7.944724298431538E-2</v>
      </c>
      <c r="L5" s="22">
        <f t="shared" si="2"/>
        <v>-2.9171211994253099E-2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176789.0055</v>
      </c>
      <c r="F6" s="25">
        <f>VLOOKUP(C6,RA!B10:I45,8,0)</f>
        <v>46749.482000000004</v>
      </c>
      <c r="G6" s="16">
        <f t="shared" si="0"/>
        <v>130039.5235</v>
      </c>
      <c r="H6" s="27">
        <f>RA!J10</f>
        <v>26.443659133542699</v>
      </c>
      <c r="I6" s="20">
        <f>VLOOKUP(B6,RMS!B:D,3,FALSE)</f>
        <v>176791.65465555599</v>
      </c>
      <c r="J6" s="21">
        <f>VLOOKUP(B6,RMS!B:E,4,FALSE)</f>
        <v>130039.523611111</v>
      </c>
      <c r="K6" s="22">
        <f t="shared" si="1"/>
        <v>-2.6491555559914559</v>
      </c>
      <c r="L6" s="22">
        <f t="shared" si="2"/>
        <v>-1.1111100320704281E-4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62109.079899999997</v>
      </c>
      <c r="F7" s="25">
        <f>VLOOKUP(C7,RA!B11:I46,8,0)</f>
        <v>15020.9647</v>
      </c>
      <c r="G7" s="16">
        <f t="shared" si="0"/>
        <v>47088.1152</v>
      </c>
      <c r="H7" s="27">
        <f>RA!J11</f>
        <v>24.184812790955501</v>
      </c>
      <c r="I7" s="20">
        <f>VLOOKUP(B7,RMS!B:D,3,FALSE)</f>
        <v>62109.141863247904</v>
      </c>
      <c r="J7" s="21">
        <f>VLOOKUP(B7,RMS!B:E,4,FALSE)</f>
        <v>47088.115802564098</v>
      </c>
      <c r="K7" s="22">
        <f t="shared" si="1"/>
        <v>-6.196324790653307E-2</v>
      </c>
      <c r="L7" s="22">
        <f t="shared" si="2"/>
        <v>-6.0256409778958187E-4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424905.80320000002</v>
      </c>
      <c r="F8" s="25">
        <f>VLOOKUP(C8,RA!B12:I47,8,0)</f>
        <v>45879.881000000001</v>
      </c>
      <c r="G8" s="16">
        <f t="shared" si="0"/>
        <v>379025.92220000003</v>
      </c>
      <c r="H8" s="27">
        <f>RA!J12</f>
        <v>10.7976593057743</v>
      </c>
      <c r="I8" s="20">
        <f>VLOOKUP(B8,RMS!B:D,3,FALSE)</f>
        <v>424905.87119914498</v>
      </c>
      <c r="J8" s="21">
        <f>VLOOKUP(B8,RMS!B:E,4,FALSE)</f>
        <v>379025.87164529902</v>
      </c>
      <c r="K8" s="22">
        <f t="shared" si="1"/>
        <v>-6.799914495786652E-2</v>
      </c>
      <c r="L8" s="22">
        <f t="shared" si="2"/>
        <v>5.055470101069659E-2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544303.87250000006</v>
      </c>
      <c r="F9" s="25">
        <f>VLOOKUP(C9,RA!B13:I48,8,0)</f>
        <v>7019.0011999999997</v>
      </c>
      <c r="G9" s="16">
        <f t="shared" si="0"/>
        <v>537284.8713</v>
      </c>
      <c r="H9" s="27">
        <f>RA!J13</f>
        <v>1.28953725200623</v>
      </c>
      <c r="I9" s="20">
        <f>VLOOKUP(B9,RMS!B:D,3,FALSE)</f>
        <v>544304.03621880303</v>
      </c>
      <c r="J9" s="21">
        <f>VLOOKUP(B9,RMS!B:E,4,FALSE)</f>
        <v>537284.87108034198</v>
      </c>
      <c r="K9" s="22">
        <f t="shared" si="1"/>
        <v>-0.16371880297083408</v>
      </c>
      <c r="L9" s="22">
        <f t="shared" si="2"/>
        <v>2.196580171585083E-4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277086.81780000002</v>
      </c>
      <c r="F10" s="25">
        <f>VLOOKUP(C10,RA!B14:I49,8,0)</f>
        <v>50299.293700000002</v>
      </c>
      <c r="G10" s="16">
        <f t="shared" si="0"/>
        <v>226787.52410000001</v>
      </c>
      <c r="H10" s="27">
        <f>RA!J14</f>
        <v>18.152900271244899</v>
      </c>
      <c r="I10" s="20">
        <f>VLOOKUP(B10,RMS!B:D,3,FALSE)</f>
        <v>277086.8726</v>
      </c>
      <c r="J10" s="21">
        <f>VLOOKUP(B10,RMS!B:E,4,FALSE)</f>
        <v>226787.52561367501</v>
      </c>
      <c r="K10" s="22">
        <f t="shared" si="1"/>
        <v>-5.479999998351559E-2</v>
      </c>
      <c r="L10" s="22">
        <f t="shared" si="2"/>
        <v>-1.5136750007513911E-3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132450.81539999999</v>
      </c>
      <c r="F11" s="25">
        <f>VLOOKUP(C11,RA!B15:I50,8,0)</f>
        <v>19930.957999999999</v>
      </c>
      <c r="G11" s="16">
        <f t="shared" si="0"/>
        <v>112519.85739999999</v>
      </c>
      <c r="H11" s="27">
        <f>RA!J15</f>
        <v>15.047818271113499</v>
      </c>
      <c r="I11" s="20">
        <f>VLOOKUP(B11,RMS!B:D,3,FALSE)</f>
        <v>132450.91820341899</v>
      </c>
      <c r="J11" s="21">
        <f>VLOOKUP(B11,RMS!B:E,4,FALSE)</f>
        <v>112519.862030769</v>
      </c>
      <c r="K11" s="22">
        <f t="shared" si="1"/>
        <v>-0.10280341899488121</v>
      </c>
      <c r="L11" s="22">
        <f t="shared" si="2"/>
        <v>-4.6307690063258633E-3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1101715.8211000001</v>
      </c>
      <c r="F12" s="25">
        <f>VLOOKUP(C12,RA!B16:I51,8,0)</f>
        <v>63039.405500000001</v>
      </c>
      <c r="G12" s="16">
        <f t="shared" si="0"/>
        <v>1038676.4156000001</v>
      </c>
      <c r="H12" s="27">
        <f>RA!J16</f>
        <v>5.72192976561404</v>
      </c>
      <c r="I12" s="20">
        <f>VLOOKUP(B12,RMS!B:D,3,FALSE)</f>
        <v>1101715.2139000001</v>
      </c>
      <c r="J12" s="21">
        <f>VLOOKUP(B12,RMS!B:E,4,FALSE)</f>
        <v>1038676.4155999999</v>
      </c>
      <c r="K12" s="22">
        <f t="shared" si="1"/>
        <v>0.60719999996945262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441327.64909999998</v>
      </c>
      <c r="F13" s="25">
        <f>VLOOKUP(C13,RA!B17:I52,8,0)</f>
        <v>61736.541100000002</v>
      </c>
      <c r="G13" s="16">
        <f t="shared" si="0"/>
        <v>379591.10800000001</v>
      </c>
      <c r="H13" s="27">
        <f>RA!J17</f>
        <v>13.9888224147976</v>
      </c>
      <c r="I13" s="20">
        <f>VLOOKUP(B13,RMS!B:D,3,FALSE)</f>
        <v>441327.74244444398</v>
      </c>
      <c r="J13" s="21">
        <f>VLOOKUP(B13,RMS!B:E,4,FALSE)</f>
        <v>379591.10821111099</v>
      </c>
      <c r="K13" s="22">
        <f t="shared" si="1"/>
        <v>-9.3344444001559168E-2</v>
      </c>
      <c r="L13" s="22">
        <f t="shared" si="2"/>
        <v>-2.1111097885295749E-4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2101272.1447999999</v>
      </c>
      <c r="F14" s="25">
        <f>VLOOKUP(C14,RA!B18:I53,8,0)</f>
        <v>315571.5441</v>
      </c>
      <c r="G14" s="16">
        <f t="shared" si="0"/>
        <v>1785700.6006999998</v>
      </c>
      <c r="H14" s="27">
        <f>RA!J18</f>
        <v>15.0181186611616</v>
      </c>
      <c r="I14" s="20">
        <f>VLOOKUP(B14,RMS!B:D,3,FALSE)</f>
        <v>2101272.8422709401</v>
      </c>
      <c r="J14" s="21">
        <f>VLOOKUP(B14,RMS!B:E,4,FALSE)</f>
        <v>1785700.59578803</v>
      </c>
      <c r="K14" s="22">
        <f t="shared" si="1"/>
        <v>-0.69747094018384814</v>
      </c>
      <c r="L14" s="22">
        <f t="shared" si="2"/>
        <v>4.9119698815047741E-3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739086.30359999998</v>
      </c>
      <c r="F15" s="25">
        <f>VLOOKUP(C15,RA!B19:I54,8,0)</f>
        <v>41556.169900000001</v>
      </c>
      <c r="G15" s="16">
        <f t="shared" si="0"/>
        <v>697530.13370000001</v>
      </c>
      <c r="H15" s="27">
        <f>RA!J19</f>
        <v>5.6226410498455897</v>
      </c>
      <c r="I15" s="20">
        <f>VLOOKUP(B15,RMS!B:D,3,FALSE)</f>
        <v>739086.28202905995</v>
      </c>
      <c r="J15" s="21">
        <f>VLOOKUP(B15,RMS!B:E,4,FALSE)</f>
        <v>697530.13342820504</v>
      </c>
      <c r="K15" s="22">
        <f t="shared" si="1"/>
        <v>2.1570940036326647E-2</v>
      </c>
      <c r="L15" s="22">
        <f t="shared" si="2"/>
        <v>2.7179496828466654E-4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1444884.3533000001</v>
      </c>
      <c r="F16" s="25">
        <f>VLOOKUP(C16,RA!B20:I55,8,0)</f>
        <v>71884.363700000002</v>
      </c>
      <c r="G16" s="16">
        <f t="shared" si="0"/>
        <v>1372999.9896</v>
      </c>
      <c r="H16" s="27">
        <f>RA!J20</f>
        <v>4.9750946181832401</v>
      </c>
      <c r="I16" s="20">
        <f>VLOOKUP(B16,RMS!B:D,3,FALSE)</f>
        <v>1444884.2572999999</v>
      </c>
      <c r="J16" s="21">
        <f>VLOOKUP(B16,RMS!B:E,4,FALSE)</f>
        <v>1372999.9896</v>
      </c>
      <c r="K16" s="22">
        <f t="shared" si="1"/>
        <v>9.6000000135973096E-2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488623.69089999999</v>
      </c>
      <c r="F17" s="25">
        <f>VLOOKUP(C17,RA!B21:I56,8,0)</f>
        <v>32224.709500000001</v>
      </c>
      <c r="G17" s="16">
        <f t="shared" si="0"/>
        <v>456398.98139999999</v>
      </c>
      <c r="H17" s="27">
        <f>RA!J21</f>
        <v>6.5949953103266497</v>
      </c>
      <c r="I17" s="20">
        <f>VLOOKUP(B17,RMS!B:D,3,FALSE)</f>
        <v>488624.001278368</v>
      </c>
      <c r="J17" s="21">
        <f>VLOOKUP(B17,RMS!B:E,4,FALSE)</f>
        <v>456398.98118377599</v>
      </c>
      <c r="K17" s="22">
        <f t="shared" si="1"/>
        <v>-0.3103783680126071</v>
      </c>
      <c r="L17" s="22">
        <f t="shared" si="2"/>
        <v>2.1622399799525738E-4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1460741.3422999999</v>
      </c>
      <c r="F18" s="25">
        <f>VLOOKUP(C18,RA!B22:I57,8,0)</f>
        <v>143057.8793</v>
      </c>
      <c r="G18" s="16">
        <f t="shared" si="0"/>
        <v>1317683.463</v>
      </c>
      <c r="H18" s="27">
        <f>RA!J22</f>
        <v>9.7935120446956905</v>
      </c>
      <c r="I18" s="20">
        <f>VLOOKUP(B18,RMS!B:D,3,FALSE)</f>
        <v>1460741.9450000001</v>
      </c>
      <c r="J18" s="21">
        <f>VLOOKUP(B18,RMS!B:E,4,FALSE)</f>
        <v>1317683.4605</v>
      </c>
      <c r="K18" s="22">
        <f t="shared" si="1"/>
        <v>-0.60270000016316772</v>
      </c>
      <c r="L18" s="22">
        <f t="shared" si="2"/>
        <v>2.4999999441206455E-3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3190649.5465000002</v>
      </c>
      <c r="F19" s="25">
        <f>VLOOKUP(C19,RA!B23:I58,8,0)</f>
        <v>348952.28419999999</v>
      </c>
      <c r="G19" s="16">
        <f t="shared" si="0"/>
        <v>2841697.2623000001</v>
      </c>
      <c r="H19" s="27">
        <f>RA!J23</f>
        <v>10.936716148684701</v>
      </c>
      <c r="I19" s="20">
        <f>VLOOKUP(B19,RMS!B:D,3,FALSE)</f>
        <v>3190651.5003914498</v>
      </c>
      <c r="J19" s="21">
        <f>VLOOKUP(B19,RMS!B:E,4,FALSE)</f>
        <v>2841697.3078666702</v>
      </c>
      <c r="K19" s="22">
        <f t="shared" si="1"/>
        <v>-1.9538914496079087</v>
      </c>
      <c r="L19" s="22">
        <f t="shared" si="2"/>
        <v>-4.5566670130938292E-2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339319.54430000001</v>
      </c>
      <c r="F20" s="25">
        <f>VLOOKUP(C20,RA!B24:I59,8,0)</f>
        <v>58064.996899999998</v>
      </c>
      <c r="G20" s="16">
        <f t="shared" si="0"/>
        <v>281254.54740000004</v>
      </c>
      <c r="H20" s="27">
        <f>RA!J24</f>
        <v>17.112187575220702</v>
      </c>
      <c r="I20" s="20">
        <f>VLOOKUP(B20,RMS!B:D,3,FALSE)</f>
        <v>339319.53569965198</v>
      </c>
      <c r="J20" s="21">
        <f>VLOOKUP(B20,RMS!B:E,4,FALSE)</f>
        <v>281254.53421329602</v>
      </c>
      <c r="K20" s="22">
        <f t="shared" si="1"/>
        <v>8.6003480246290565E-3</v>
      </c>
      <c r="L20" s="22">
        <f t="shared" si="2"/>
        <v>1.318670401815325E-2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372081.49339999998</v>
      </c>
      <c r="F21" s="25">
        <f>VLOOKUP(C21,RA!B25:I60,8,0)</f>
        <v>31895.3063</v>
      </c>
      <c r="G21" s="16">
        <f t="shared" si="0"/>
        <v>340186.18709999998</v>
      </c>
      <c r="H21" s="27">
        <f>RA!J25</f>
        <v>8.5721291882989394</v>
      </c>
      <c r="I21" s="20">
        <f>VLOOKUP(B21,RMS!B:D,3,FALSE)</f>
        <v>372081.495920074</v>
      </c>
      <c r="J21" s="21">
        <f>VLOOKUP(B21,RMS!B:E,4,FALSE)</f>
        <v>340186.18849235203</v>
      </c>
      <c r="K21" s="22">
        <f t="shared" si="1"/>
        <v>-2.520074020139873E-3</v>
      </c>
      <c r="L21" s="22">
        <f t="shared" si="2"/>
        <v>-1.3923520455136895E-3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559283.15700000001</v>
      </c>
      <c r="F22" s="25">
        <f>VLOOKUP(C22,RA!B26:I61,8,0)</f>
        <v>126967.2032</v>
      </c>
      <c r="G22" s="16">
        <f t="shared" si="0"/>
        <v>432315.95380000002</v>
      </c>
      <c r="H22" s="27">
        <f>RA!J26</f>
        <v>22.701774872151201</v>
      </c>
      <c r="I22" s="20">
        <f>VLOOKUP(B22,RMS!B:D,3,FALSE)</f>
        <v>559283.07688964496</v>
      </c>
      <c r="J22" s="21">
        <f>VLOOKUP(B22,RMS!B:E,4,FALSE)</f>
        <v>432315.92531662597</v>
      </c>
      <c r="K22" s="22">
        <f t="shared" si="1"/>
        <v>8.0110355047509074E-2</v>
      </c>
      <c r="L22" s="22">
        <f t="shared" si="2"/>
        <v>2.8483374044299126E-2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282623.75679999997</v>
      </c>
      <c r="F23" s="25">
        <f>VLOOKUP(C23,RA!B27:I62,8,0)</f>
        <v>88130.733300000007</v>
      </c>
      <c r="G23" s="16">
        <f t="shared" si="0"/>
        <v>194493.02349999995</v>
      </c>
      <c r="H23" s="27">
        <f>RA!J27</f>
        <v>31.183059165959001</v>
      </c>
      <c r="I23" s="20">
        <f>VLOOKUP(B23,RMS!B:D,3,FALSE)</f>
        <v>282623.65379662701</v>
      </c>
      <c r="J23" s="21">
        <f>VLOOKUP(B23,RMS!B:E,4,FALSE)</f>
        <v>194493.032551132</v>
      </c>
      <c r="K23" s="22">
        <f t="shared" si="1"/>
        <v>0.10300337296212092</v>
      </c>
      <c r="L23" s="22">
        <f t="shared" si="2"/>
        <v>-9.051132044987753E-3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1355909.7027</v>
      </c>
      <c r="F24" s="25">
        <f>VLOOKUP(C24,RA!B28:I63,8,0)</f>
        <v>9295.1864000000005</v>
      </c>
      <c r="G24" s="16">
        <f t="shared" si="0"/>
        <v>1346614.5163</v>
      </c>
      <c r="H24" s="27">
        <f>RA!J28</f>
        <v>0.685531372884983</v>
      </c>
      <c r="I24" s="20">
        <f>VLOOKUP(B24,RMS!B:D,3,FALSE)</f>
        <v>1355909.6995407101</v>
      </c>
      <c r="J24" s="21">
        <f>VLOOKUP(B24,RMS!B:E,4,FALSE)</f>
        <v>1346614.5133247799</v>
      </c>
      <c r="K24" s="22">
        <f t="shared" si="1"/>
        <v>3.1592899467796087E-3</v>
      </c>
      <c r="L24" s="22">
        <f t="shared" si="2"/>
        <v>2.9752200935035944E-3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874381.49979999999</v>
      </c>
      <c r="F25" s="25">
        <f>VLOOKUP(C25,RA!B29:I64,8,0)</f>
        <v>103819.034</v>
      </c>
      <c r="G25" s="16">
        <f t="shared" si="0"/>
        <v>770562.46580000001</v>
      </c>
      <c r="H25" s="27">
        <f>RA!J29</f>
        <v>11.8734252753228</v>
      </c>
      <c r="I25" s="20">
        <f>VLOOKUP(B25,RMS!B:D,3,FALSE)</f>
        <v>874381.49886548705</v>
      </c>
      <c r="J25" s="21">
        <f>VLOOKUP(B25,RMS!B:E,4,FALSE)</f>
        <v>770562.459657097</v>
      </c>
      <c r="K25" s="22">
        <f t="shared" si="1"/>
        <v>9.3451293651014566E-4</v>
      </c>
      <c r="L25" s="22">
        <f t="shared" si="2"/>
        <v>6.142903002910316E-3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1229650.797</v>
      </c>
      <c r="F26" s="25">
        <f>VLOOKUP(C26,RA!B30:I65,8,0)</f>
        <v>123199.0745</v>
      </c>
      <c r="G26" s="16">
        <f t="shared" si="0"/>
        <v>1106451.7224999999</v>
      </c>
      <c r="H26" s="27">
        <f>RA!J30</f>
        <v>10.0190293700106</v>
      </c>
      <c r="I26" s="20">
        <f>VLOOKUP(B26,RMS!B:D,3,FALSE)</f>
        <v>1229650.76046991</v>
      </c>
      <c r="J26" s="21">
        <f>VLOOKUP(B26,RMS!B:E,4,FALSE)</f>
        <v>1106451.74936968</v>
      </c>
      <c r="K26" s="22">
        <f t="shared" si="1"/>
        <v>3.6530090030282736E-2</v>
      </c>
      <c r="L26" s="22">
        <f t="shared" si="2"/>
        <v>-2.6869680033996701E-2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1152572.9882</v>
      </c>
      <c r="F27" s="25">
        <f>VLOOKUP(C27,RA!B31:I66,8,0)</f>
        <v>17015.9293</v>
      </c>
      <c r="G27" s="16">
        <f t="shared" si="0"/>
        <v>1135557.0589000001</v>
      </c>
      <c r="H27" s="27">
        <f>RA!J31</f>
        <v>1.47634288450349</v>
      </c>
      <c r="I27" s="20">
        <f>VLOOKUP(B27,RMS!B:D,3,FALSE)</f>
        <v>1152572.7956999999</v>
      </c>
      <c r="J27" s="21">
        <f>VLOOKUP(B27,RMS!B:E,4,FALSE)</f>
        <v>1135557.0662</v>
      </c>
      <c r="K27" s="22">
        <f t="shared" si="1"/>
        <v>0.19250000012107193</v>
      </c>
      <c r="L27" s="22">
        <f t="shared" si="2"/>
        <v>-7.2999999392777681E-3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153660.3308</v>
      </c>
      <c r="F28" s="25">
        <f>VLOOKUP(C28,RA!B32:I67,8,0)</f>
        <v>35015.645900000003</v>
      </c>
      <c r="G28" s="16">
        <f t="shared" si="0"/>
        <v>118644.68489999999</v>
      </c>
      <c r="H28" s="27">
        <f>RA!J32</f>
        <v>22.7876939465758</v>
      </c>
      <c r="I28" s="20">
        <f>VLOOKUP(B28,RMS!B:D,3,FALSE)</f>
        <v>153660.13892974801</v>
      </c>
      <c r="J28" s="21">
        <f>VLOOKUP(B28,RMS!B:E,4,FALSE)</f>
        <v>118644.67377577</v>
      </c>
      <c r="K28" s="22">
        <f t="shared" si="1"/>
        <v>0.19187025199062191</v>
      </c>
      <c r="L28" s="22">
        <f t="shared" si="2"/>
        <v>1.1124229989945889E-2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2.1368</v>
      </c>
      <c r="F29" s="25">
        <f>VLOOKUP(C29,RA!B33:I68,8,0)</f>
        <v>6.0000000000000001E-3</v>
      </c>
      <c r="G29" s="16">
        <f t="shared" si="0"/>
        <v>2.1308000000000002</v>
      </c>
      <c r="H29" s="27">
        <f>RA!J33</f>
        <v>0.280793710220891</v>
      </c>
      <c r="I29" s="20">
        <f>VLOOKUP(B29,RMS!B:D,3,FALSE)</f>
        <v>2.1368</v>
      </c>
      <c r="J29" s="21">
        <f>VLOOKUP(B29,RMS!B:E,4,FALSE)</f>
        <v>2.1307999999999998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204942.48069999999</v>
      </c>
      <c r="F31" s="25">
        <f>VLOOKUP(C31,RA!B35:I70,8,0)</f>
        <v>12351.545899999999</v>
      </c>
      <c r="G31" s="16">
        <f t="shared" si="0"/>
        <v>192590.93479999999</v>
      </c>
      <c r="H31" s="27">
        <f>RA!J35</f>
        <v>6.0268353626891598</v>
      </c>
      <c r="I31" s="20">
        <f>VLOOKUP(B31,RMS!B:D,3,FALSE)</f>
        <v>204942.4797</v>
      </c>
      <c r="J31" s="21">
        <f>VLOOKUP(B31,RMS!B:E,4,FALSE)</f>
        <v>192590.9276</v>
      </c>
      <c r="K31" s="22">
        <f t="shared" si="1"/>
        <v>9.9999998928979039E-4</v>
      </c>
      <c r="L31" s="22">
        <f t="shared" si="2"/>
        <v>7.1999999927356839E-3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480370.96740000002</v>
      </c>
      <c r="F35" s="25">
        <f>VLOOKUP(C35,RA!B8:I74,8,0)</f>
        <v>33102.518400000001</v>
      </c>
      <c r="G35" s="16">
        <f t="shared" si="0"/>
        <v>447268.44900000002</v>
      </c>
      <c r="H35" s="27">
        <f>RA!J39</f>
        <v>6.8910322743205796</v>
      </c>
      <c r="I35" s="20">
        <f>VLOOKUP(B35,RMS!B:D,3,FALSE)</f>
        <v>480370.96582734998</v>
      </c>
      <c r="J35" s="21">
        <f>VLOOKUP(B35,RMS!B:E,4,FALSE)</f>
        <v>447268.451794872</v>
      </c>
      <c r="K35" s="22">
        <f t="shared" si="1"/>
        <v>1.5726500423625112E-3</v>
      </c>
      <c r="L35" s="22">
        <f t="shared" si="2"/>
        <v>-2.7948719798587263E-3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952389.38179999997</v>
      </c>
      <c r="F36" s="25">
        <f>VLOOKUP(C36,RA!B8:I75,8,0)</f>
        <v>52248.688800000004</v>
      </c>
      <c r="G36" s="16">
        <f t="shared" si="0"/>
        <v>900140.69299999997</v>
      </c>
      <c r="H36" s="27">
        <f>RA!J40</f>
        <v>5.4860637674530599</v>
      </c>
      <c r="I36" s="20">
        <f>VLOOKUP(B36,RMS!B:D,3,FALSE)</f>
        <v>952389.364900855</v>
      </c>
      <c r="J36" s="21">
        <f>VLOOKUP(B36,RMS!B:E,4,FALSE)</f>
        <v>900140.71109999996</v>
      </c>
      <c r="K36" s="22">
        <f t="shared" si="1"/>
        <v>1.6899144975468516E-2</v>
      </c>
      <c r="L36" s="22">
        <f t="shared" si="2"/>
        <v>-1.8099999986588955E-2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13228.143400000001</v>
      </c>
      <c r="F40" s="25">
        <f>VLOOKUP(C40,RA!B8:I78,8,0)</f>
        <v>1155.6075000000001</v>
      </c>
      <c r="G40" s="16">
        <f t="shared" si="0"/>
        <v>12072.535900000001</v>
      </c>
      <c r="H40" s="27">
        <f>RA!J43</f>
        <v>0</v>
      </c>
      <c r="I40" s="20">
        <f>VLOOKUP(B40,RMS!B:D,3,FALSE)</f>
        <v>13228.1434082142</v>
      </c>
      <c r="J40" s="21">
        <f>VLOOKUP(B40,RMS!B:E,4,FALSE)</f>
        <v>12072.536056274101</v>
      </c>
      <c r="K40" s="22">
        <f t="shared" si="1"/>
        <v>-8.2141996244899929E-6</v>
      </c>
      <c r="L40" s="22">
        <f t="shared" si="2"/>
        <v>-1.5627409993612673E-4</v>
      </c>
      <c r="M40" s="36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21486039.911200002</v>
      </c>
      <c r="E7" s="65">
        <v>28025885</v>
      </c>
      <c r="F7" s="66">
        <v>76.6649827871627</v>
      </c>
      <c r="G7" s="65">
        <v>18379254.402399998</v>
      </c>
      <c r="H7" s="66">
        <v>16.9037624746862</v>
      </c>
      <c r="I7" s="65">
        <v>2186969.4040000001</v>
      </c>
      <c r="J7" s="66">
        <v>10.1785597208167</v>
      </c>
      <c r="K7" s="65">
        <v>1171240.9154999999</v>
      </c>
      <c r="L7" s="66">
        <v>6.3726247531948701</v>
      </c>
      <c r="M7" s="66">
        <v>0.86722421925158599</v>
      </c>
      <c r="N7" s="65">
        <v>402958621.7802</v>
      </c>
      <c r="O7" s="65">
        <v>5173282805.4033003</v>
      </c>
      <c r="P7" s="65">
        <v>1199558</v>
      </c>
      <c r="Q7" s="65">
        <v>998688</v>
      </c>
      <c r="R7" s="66">
        <v>20.113388766061099</v>
      </c>
      <c r="S7" s="65">
        <v>17.911630709978201</v>
      </c>
      <c r="T7" s="65">
        <v>17.663623786808301</v>
      </c>
      <c r="U7" s="67">
        <v>1.38461387009129</v>
      </c>
      <c r="V7" s="55"/>
      <c r="W7" s="55"/>
    </row>
    <row r="8" spans="1:23" ht="14.25" thickBot="1" x14ac:dyDescent="0.2">
      <c r="A8" s="52">
        <v>41902</v>
      </c>
      <c r="B8" s="42" t="s">
        <v>6</v>
      </c>
      <c r="C8" s="43"/>
      <c r="D8" s="68">
        <v>772801.97069999995</v>
      </c>
      <c r="E8" s="68">
        <v>888739</v>
      </c>
      <c r="F8" s="69">
        <v>86.954884471143998</v>
      </c>
      <c r="G8" s="68">
        <v>755104.91720000003</v>
      </c>
      <c r="H8" s="69">
        <v>2.3436549142895799</v>
      </c>
      <c r="I8" s="68">
        <v>196935.62150000001</v>
      </c>
      <c r="J8" s="69">
        <v>25.4833228908069</v>
      </c>
      <c r="K8" s="68">
        <v>141463.56589999999</v>
      </c>
      <c r="L8" s="69">
        <v>18.7342927688195</v>
      </c>
      <c r="M8" s="69">
        <v>0.39212962890538899</v>
      </c>
      <c r="N8" s="68">
        <v>16683524.281300001</v>
      </c>
      <c r="O8" s="68">
        <v>197787996.13890001</v>
      </c>
      <c r="P8" s="68">
        <v>31409</v>
      </c>
      <c r="Q8" s="68">
        <v>25053</v>
      </c>
      <c r="R8" s="69">
        <v>25.3702151438949</v>
      </c>
      <c r="S8" s="68">
        <v>24.604475491101301</v>
      </c>
      <c r="T8" s="68">
        <v>24.405075212549399</v>
      </c>
      <c r="U8" s="70">
        <v>0.81042279736465705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156875.31450000001</v>
      </c>
      <c r="E9" s="68">
        <v>182592</v>
      </c>
      <c r="F9" s="69">
        <v>85.915765477129298</v>
      </c>
      <c r="G9" s="68">
        <v>137597.09529999999</v>
      </c>
      <c r="H9" s="69">
        <v>14.010629481653</v>
      </c>
      <c r="I9" s="68">
        <v>34849.828200000004</v>
      </c>
      <c r="J9" s="69">
        <v>22.214985392109</v>
      </c>
      <c r="K9" s="68">
        <v>30986.109899999999</v>
      </c>
      <c r="L9" s="69">
        <v>22.519450597733702</v>
      </c>
      <c r="M9" s="69">
        <v>0.12469194463161699</v>
      </c>
      <c r="N9" s="68">
        <v>2651753.3034000001</v>
      </c>
      <c r="O9" s="68">
        <v>34719393.516599998</v>
      </c>
      <c r="P9" s="68">
        <v>8951</v>
      </c>
      <c r="Q9" s="68">
        <v>5521</v>
      </c>
      <c r="R9" s="69">
        <v>62.126426372034103</v>
      </c>
      <c r="S9" s="68">
        <v>17.526009887163401</v>
      </c>
      <c r="T9" s="68">
        <v>16.706469208476701</v>
      </c>
      <c r="U9" s="70">
        <v>4.6761395432452399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176789.0055</v>
      </c>
      <c r="E10" s="68">
        <v>203932</v>
      </c>
      <c r="F10" s="69">
        <v>86.690173930525901</v>
      </c>
      <c r="G10" s="68">
        <v>182969.60630000001</v>
      </c>
      <c r="H10" s="69">
        <v>-3.3779385139334002</v>
      </c>
      <c r="I10" s="68">
        <v>46749.482000000004</v>
      </c>
      <c r="J10" s="69">
        <v>26.443659133542699</v>
      </c>
      <c r="K10" s="68">
        <v>47556.951500000003</v>
      </c>
      <c r="L10" s="69">
        <v>25.991722047007499</v>
      </c>
      <c r="M10" s="69">
        <v>-1.6979000430672998E-2</v>
      </c>
      <c r="N10" s="68">
        <v>2831810.5003999998</v>
      </c>
      <c r="O10" s="68">
        <v>49331254.477600001</v>
      </c>
      <c r="P10" s="68">
        <v>110569</v>
      </c>
      <c r="Q10" s="68">
        <v>90634</v>
      </c>
      <c r="R10" s="69">
        <v>21.995057042610899</v>
      </c>
      <c r="S10" s="68">
        <v>1.59890209281082</v>
      </c>
      <c r="T10" s="68">
        <v>1.21631493699936</v>
      </c>
      <c r="U10" s="70">
        <v>23.928116520185799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62109.079899999997</v>
      </c>
      <c r="E11" s="68">
        <v>76227</v>
      </c>
      <c r="F11" s="69">
        <v>81.479108321198495</v>
      </c>
      <c r="G11" s="68">
        <v>55537.788800000002</v>
      </c>
      <c r="H11" s="69">
        <v>11.832107907040101</v>
      </c>
      <c r="I11" s="68">
        <v>15020.9647</v>
      </c>
      <c r="J11" s="69">
        <v>24.184812790955501</v>
      </c>
      <c r="K11" s="68">
        <v>13838.591</v>
      </c>
      <c r="L11" s="69">
        <v>24.917432434760499</v>
      </c>
      <c r="M11" s="69">
        <v>8.5440324090798006E-2</v>
      </c>
      <c r="N11" s="68">
        <v>1236313.4036999999</v>
      </c>
      <c r="O11" s="68">
        <v>20009097.167300001</v>
      </c>
      <c r="P11" s="68">
        <v>3099</v>
      </c>
      <c r="Q11" s="68">
        <v>2521</v>
      </c>
      <c r="R11" s="69">
        <v>22.9274097580325</v>
      </c>
      <c r="S11" s="68">
        <v>20.041652113584998</v>
      </c>
      <c r="T11" s="68">
        <v>18.369842046806799</v>
      </c>
      <c r="U11" s="70">
        <v>8.3416779081051295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424905.80320000002</v>
      </c>
      <c r="E12" s="68">
        <v>205542</v>
      </c>
      <c r="F12" s="69">
        <v>206.72456393340499</v>
      </c>
      <c r="G12" s="68">
        <v>161269.21849999999</v>
      </c>
      <c r="H12" s="69">
        <v>163.476072589761</v>
      </c>
      <c r="I12" s="68">
        <v>45879.881000000001</v>
      </c>
      <c r="J12" s="69">
        <v>10.7976593057743</v>
      </c>
      <c r="K12" s="68">
        <v>13669.515299999999</v>
      </c>
      <c r="L12" s="69">
        <v>8.4762085580516402</v>
      </c>
      <c r="M12" s="69">
        <v>2.3563648741810201</v>
      </c>
      <c r="N12" s="68">
        <v>5247202.7836999996</v>
      </c>
      <c r="O12" s="68">
        <v>61702019.853699997</v>
      </c>
      <c r="P12" s="68">
        <v>3951</v>
      </c>
      <c r="Q12" s="68">
        <v>3435</v>
      </c>
      <c r="R12" s="69">
        <v>15.021834061135401</v>
      </c>
      <c r="S12" s="68">
        <v>107.54386312326</v>
      </c>
      <c r="T12" s="68">
        <v>84.410296098981107</v>
      </c>
      <c r="U12" s="70">
        <v>21.510820192282502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544303.87250000006</v>
      </c>
      <c r="E13" s="68">
        <v>358565</v>
      </c>
      <c r="F13" s="69">
        <v>151.80061425404</v>
      </c>
      <c r="G13" s="68">
        <v>298055.61800000002</v>
      </c>
      <c r="H13" s="69">
        <v>82.618222784178499</v>
      </c>
      <c r="I13" s="68">
        <v>7019.0011999999997</v>
      </c>
      <c r="J13" s="69">
        <v>1.28953725200623</v>
      </c>
      <c r="K13" s="68">
        <v>75554.285799999998</v>
      </c>
      <c r="L13" s="69">
        <v>25.349056094624601</v>
      </c>
      <c r="M13" s="69">
        <v>-0.90709989346494502</v>
      </c>
      <c r="N13" s="68">
        <v>6395398.0765000004</v>
      </c>
      <c r="O13" s="68">
        <v>96534540.326100007</v>
      </c>
      <c r="P13" s="68">
        <v>21798</v>
      </c>
      <c r="Q13" s="68">
        <v>12441</v>
      </c>
      <c r="R13" s="69">
        <v>75.210995900651099</v>
      </c>
      <c r="S13" s="68">
        <v>24.970358404440798</v>
      </c>
      <c r="T13" s="68">
        <v>23.9140076681939</v>
      </c>
      <c r="U13" s="70">
        <v>4.2304187995116402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277086.81780000002</v>
      </c>
      <c r="E14" s="68">
        <v>175599</v>
      </c>
      <c r="F14" s="69">
        <v>157.79521398185599</v>
      </c>
      <c r="G14" s="68">
        <v>160477.84700000001</v>
      </c>
      <c r="H14" s="69">
        <v>72.663593748238696</v>
      </c>
      <c r="I14" s="68">
        <v>50299.293700000002</v>
      </c>
      <c r="J14" s="69">
        <v>18.152900271244899</v>
      </c>
      <c r="K14" s="68">
        <v>29288.204900000001</v>
      </c>
      <c r="L14" s="69">
        <v>18.250621782083101</v>
      </c>
      <c r="M14" s="69">
        <v>0.71739080191971805</v>
      </c>
      <c r="N14" s="68">
        <v>3324434.6885000002</v>
      </c>
      <c r="O14" s="68">
        <v>46374038.261500001</v>
      </c>
      <c r="P14" s="68">
        <v>4365</v>
      </c>
      <c r="Q14" s="68">
        <v>4028</v>
      </c>
      <c r="R14" s="69">
        <v>8.3664349553128208</v>
      </c>
      <c r="S14" s="68">
        <v>63.479225154639202</v>
      </c>
      <c r="T14" s="68">
        <v>54.819510427010897</v>
      </c>
      <c r="U14" s="70">
        <v>13.641809121854701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132450.81539999999</v>
      </c>
      <c r="E15" s="68">
        <v>108057</v>
      </c>
      <c r="F15" s="69">
        <v>122.57495155334701</v>
      </c>
      <c r="G15" s="68">
        <v>74878.582599999994</v>
      </c>
      <c r="H15" s="69">
        <v>76.887450057047502</v>
      </c>
      <c r="I15" s="68">
        <v>19930.957999999999</v>
      </c>
      <c r="J15" s="69">
        <v>15.047818271113499</v>
      </c>
      <c r="K15" s="68">
        <v>13858.272800000001</v>
      </c>
      <c r="L15" s="69">
        <v>18.507659091292702</v>
      </c>
      <c r="M15" s="69">
        <v>0.43819928266962699</v>
      </c>
      <c r="N15" s="68">
        <v>3232539.4646000001</v>
      </c>
      <c r="O15" s="68">
        <v>36938118.362800002</v>
      </c>
      <c r="P15" s="68">
        <v>4333</v>
      </c>
      <c r="Q15" s="68">
        <v>4362</v>
      </c>
      <c r="R15" s="69">
        <v>-0.66483264557541899</v>
      </c>
      <c r="S15" s="68">
        <v>30.567924163397201</v>
      </c>
      <c r="T15" s="68">
        <v>31.743875355341601</v>
      </c>
      <c r="U15" s="70">
        <v>-3.84701030288644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1101715.8211000001</v>
      </c>
      <c r="E16" s="68">
        <v>1183904</v>
      </c>
      <c r="F16" s="69">
        <v>93.057867960577894</v>
      </c>
      <c r="G16" s="68">
        <v>1181812.1015000001</v>
      </c>
      <c r="H16" s="69">
        <v>-6.7774124413127002</v>
      </c>
      <c r="I16" s="68">
        <v>63039.405500000001</v>
      </c>
      <c r="J16" s="69">
        <v>5.72192976561404</v>
      </c>
      <c r="K16" s="68">
        <v>95310.894</v>
      </c>
      <c r="L16" s="69">
        <v>8.0648094463602007</v>
      </c>
      <c r="M16" s="69">
        <v>-0.338591814069019</v>
      </c>
      <c r="N16" s="68">
        <v>24134785.1307</v>
      </c>
      <c r="O16" s="68">
        <v>272114853.3617</v>
      </c>
      <c r="P16" s="68">
        <v>63474</v>
      </c>
      <c r="Q16" s="68">
        <v>43254</v>
      </c>
      <c r="R16" s="69">
        <v>46.747121653488698</v>
      </c>
      <c r="S16" s="68">
        <v>17.356962238081699</v>
      </c>
      <c r="T16" s="68">
        <v>21.011931812086701</v>
      </c>
      <c r="U16" s="70">
        <v>-21.057657001672101</v>
      </c>
      <c r="V16" s="55"/>
      <c r="W16" s="55"/>
    </row>
    <row r="17" spans="1:23" ht="12" thickBot="1" x14ac:dyDescent="0.2">
      <c r="A17" s="53"/>
      <c r="B17" s="42" t="s">
        <v>15</v>
      </c>
      <c r="C17" s="43"/>
      <c r="D17" s="68">
        <v>441327.64909999998</v>
      </c>
      <c r="E17" s="68">
        <v>2088179</v>
      </c>
      <c r="F17" s="69">
        <v>21.134569838122101</v>
      </c>
      <c r="G17" s="68">
        <v>1344686.8159</v>
      </c>
      <c r="H17" s="69">
        <v>-67.179893200289996</v>
      </c>
      <c r="I17" s="68">
        <v>61736.541100000002</v>
      </c>
      <c r="J17" s="69">
        <v>13.9888224147976</v>
      </c>
      <c r="K17" s="68">
        <v>-692158.42539999995</v>
      </c>
      <c r="L17" s="69">
        <v>-51.4735786218546</v>
      </c>
      <c r="M17" s="69">
        <v>-1.08919423477988</v>
      </c>
      <c r="N17" s="68">
        <v>37505305.3917</v>
      </c>
      <c r="O17" s="68">
        <v>273643927.44660002</v>
      </c>
      <c r="P17" s="68">
        <v>11804</v>
      </c>
      <c r="Q17" s="68">
        <v>10967</v>
      </c>
      <c r="R17" s="69">
        <v>7.6319868697000102</v>
      </c>
      <c r="S17" s="68">
        <v>37.387974339207098</v>
      </c>
      <c r="T17" s="68">
        <v>45.140053223306303</v>
      </c>
      <c r="U17" s="70">
        <v>-20.7341505420099</v>
      </c>
      <c r="V17" s="37"/>
      <c r="W17" s="37"/>
    </row>
    <row r="18" spans="1:23" ht="12" thickBot="1" x14ac:dyDescent="0.2">
      <c r="A18" s="53"/>
      <c r="B18" s="42" t="s">
        <v>16</v>
      </c>
      <c r="C18" s="43"/>
      <c r="D18" s="68">
        <v>2101272.1447999999</v>
      </c>
      <c r="E18" s="68">
        <v>2240311</v>
      </c>
      <c r="F18" s="69">
        <v>93.793769918551504</v>
      </c>
      <c r="G18" s="68">
        <v>1781434.4791000001</v>
      </c>
      <c r="H18" s="69">
        <v>17.953939336662302</v>
      </c>
      <c r="I18" s="68">
        <v>315571.5441</v>
      </c>
      <c r="J18" s="69">
        <v>15.0181186611616</v>
      </c>
      <c r="K18" s="68">
        <v>255208.304</v>
      </c>
      <c r="L18" s="69">
        <v>14.326000029422</v>
      </c>
      <c r="M18" s="69">
        <v>0.23652537614920199</v>
      </c>
      <c r="N18" s="68">
        <v>32740843.921</v>
      </c>
      <c r="O18" s="68">
        <v>613925339.39719999</v>
      </c>
      <c r="P18" s="68">
        <v>109103</v>
      </c>
      <c r="Q18" s="68">
        <v>80685</v>
      </c>
      <c r="R18" s="69">
        <v>35.220920865092701</v>
      </c>
      <c r="S18" s="68">
        <v>19.259526729787499</v>
      </c>
      <c r="T18" s="68">
        <v>19.406470335254401</v>
      </c>
      <c r="U18" s="70">
        <v>-0.76296581701392097</v>
      </c>
      <c r="V18" s="37"/>
      <c r="W18" s="37"/>
    </row>
    <row r="19" spans="1:23" ht="12" thickBot="1" x14ac:dyDescent="0.2">
      <c r="A19" s="53"/>
      <c r="B19" s="42" t="s">
        <v>17</v>
      </c>
      <c r="C19" s="43"/>
      <c r="D19" s="68">
        <v>739086.30359999998</v>
      </c>
      <c r="E19" s="68">
        <v>1083156</v>
      </c>
      <c r="F19" s="69">
        <v>68.234520567674494</v>
      </c>
      <c r="G19" s="68">
        <v>678235.4155</v>
      </c>
      <c r="H19" s="69">
        <v>8.97194199968758</v>
      </c>
      <c r="I19" s="68">
        <v>41556.169900000001</v>
      </c>
      <c r="J19" s="69">
        <v>5.6226410498455897</v>
      </c>
      <c r="K19" s="68">
        <v>54289.536699999997</v>
      </c>
      <c r="L19" s="69">
        <v>8.0045269620692601</v>
      </c>
      <c r="M19" s="69">
        <v>-0.23454550497204699</v>
      </c>
      <c r="N19" s="68">
        <v>13148113.693299999</v>
      </c>
      <c r="O19" s="68">
        <v>195226841.2378</v>
      </c>
      <c r="P19" s="68">
        <v>15940</v>
      </c>
      <c r="Q19" s="68">
        <v>12232</v>
      </c>
      <c r="R19" s="69">
        <v>30.313930673642901</v>
      </c>
      <c r="S19" s="68">
        <v>46.366769360100399</v>
      </c>
      <c r="T19" s="68">
        <v>47.762243680510103</v>
      </c>
      <c r="U19" s="70">
        <v>-3.0096431984984999</v>
      </c>
      <c r="V19" s="37"/>
      <c r="W19" s="37"/>
    </row>
    <row r="20" spans="1:23" ht="12" thickBot="1" x14ac:dyDescent="0.2">
      <c r="A20" s="53"/>
      <c r="B20" s="42" t="s">
        <v>18</v>
      </c>
      <c r="C20" s="43"/>
      <c r="D20" s="68">
        <v>1444884.3533000001</v>
      </c>
      <c r="E20" s="68">
        <v>1556723</v>
      </c>
      <c r="F20" s="69">
        <v>92.815764480899901</v>
      </c>
      <c r="G20" s="68">
        <v>970084.54799999995</v>
      </c>
      <c r="H20" s="69">
        <v>48.944167421167897</v>
      </c>
      <c r="I20" s="68">
        <v>71884.363700000002</v>
      </c>
      <c r="J20" s="69">
        <v>4.9750946181832401</v>
      </c>
      <c r="K20" s="68">
        <v>36160.0363</v>
      </c>
      <c r="L20" s="69">
        <v>3.7275138929436902</v>
      </c>
      <c r="M20" s="69">
        <v>0.98795054030407603</v>
      </c>
      <c r="N20" s="68">
        <v>24248360.620099999</v>
      </c>
      <c r="O20" s="68">
        <v>295571029.2622</v>
      </c>
      <c r="P20" s="68">
        <v>51451</v>
      </c>
      <c r="Q20" s="68">
        <v>44438</v>
      </c>
      <c r="R20" s="69">
        <v>15.7815383230568</v>
      </c>
      <c r="S20" s="68">
        <v>28.082726347398498</v>
      </c>
      <c r="T20" s="68">
        <v>28.289643809352398</v>
      </c>
      <c r="U20" s="70">
        <v>-0.73681400941694997</v>
      </c>
      <c r="V20" s="37"/>
      <c r="W20" s="37"/>
    </row>
    <row r="21" spans="1:23" ht="12" thickBot="1" x14ac:dyDescent="0.2">
      <c r="A21" s="53"/>
      <c r="B21" s="42" t="s">
        <v>19</v>
      </c>
      <c r="C21" s="43"/>
      <c r="D21" s="68">
        <v>488623.69089999999</v>
      </c>
      <c r="E21" s="68">
        <v>511027</v>
      </c>
      <c r="F21" s="69">
        <v>95.616022421515893</v>
      </c>
      <c r="G21" s="68">
        <v>380941.6863</v>
      </c>
      <c r="H21" s="69">
        <v>28.267319769041499</v>
      </c>
      <c r="I21" s="68">
        <v>32224.709500000001</v>
      </c>
      <c r="J21" s="69">
        <v>6.5949953103266497</v>
      </c>
      <c r="K21" s="68">
        <v>45652.120999999999</v>
      </c>
      <c r="L21" s="69">
        <v>11.984018195385399</v>
      </c>
      <c r="M21" s="69">
        <v>-0.29412459280917103</v>
      </c>
      <c r="N21" s="68">
        <v>7850490.0738000004</v>
      </c>
      <c r="O21" s="68">
        <v>116475075.54369999</v>
      </c>
      <c r="P21" s="68">
        <v>45449</v>
      </c>
      <c r="Q21" s="68">
        <v>40995</v>
      </c>
      <c r="R21" s="69">
        <v>10.8647396023905</v>
      </c>
      <c r="S21" s="68">
        <v>10.7510328258047</v>
      </c>
      <c r="T21" s="68">
        <v>10.706885456763001</v>
      </c>
      <c r="U21" s="70">
        <v>0.41063374800386199</v>
      </c>
      <c r="V21" s="37"/>
      <c r="W21" s="37"/>
    </row>
    <row r="22" spans="1:23" ht="12" thickBot="1" x14ac:dyDescent="0.2">
      <c r="A22" s="53"/>
      <c r="B22" s="42" t="s">
        <v>20</v>
      </c>
      <c r="C22" s="43"/>
      <c r="D22" s="68">
        <v>1460741.3422999999</v>
      </c>
      <c r="E22" s="68">
        <v>1661320</v>
      </c>
      <c r="F22" s="69">
        <v>87.926548906893302</v>
      </c>
      <c r="G22" s="68">
        <v>1304046.1470999999</v>
      </c>
      <c r="H22" s="69">
        <v>12.016077463858601</v>
      </c>
      <c r="I22" s="68">
        <v>143057.8793</v>
      </c>
      <c r="J22" s="69">
        <v>9.7935120446956905</v>
      </c>
      <c r="K22" s="68">
        <v>164633.3529</v>
      </c>
      <c r="L22" s="69">
        <v>12.624810346330101</v>
      </c>
      <c r="M22" s="69">
        <v>-0.13105165642289501</v>
      </c>
      <c r="N22" s="68">
        <v>24582549.651099999</v>
      </c>
      <c r="O22" s="68">
        <v>360056186.98839998</v>
      </c>
      <c r="P22" s="68">
        <v>90503</v>
      </c>
      <c r="Q22" s="68">
        <v>67220</v>
      </c>
      <c r="R22" s="69">
        <v>34.637012793811401</v>
      </c>
      <c r="S22" s="68">
        <v>16.140253276687002</v>
      </c>
      <c r="T22" s="68">
        <v>15.8390942948527</v>
      </c>
      <c r="U22" s="70">
        <v>1.86588758349433</v>
      </c>
      <c r="V22" s="37"/>
      <c r="W22" s="37"/>
    </row>
    <row r="23" spans="1:23" ht="12" thickBot="1" x14ac:dyDescent="0.2">
      <c r="A23" s="53"/>
      <c r="B23" s="42" t="s">
        <v>21</v>
      </c>
      <c r="C23" s="43"/>
      <c r="D23" s="68">
        <v>3190649.5465000002</v>
      </c>
      <c r="E23" s="68">
        <v>3892775</v>
      </c>
      <c r="F23" s="69">
        <v>81.963369228892006</v>
      </c>
      <c r="G23" s="68">
        <v>2927200.9131999998</v>
      </c>
      <c r="H23" s="69">
        <v>9.0000188272693507</v>
      </c>
      <c r="I23" s="68">
        <v>348952.28419999999</v>
      </c>
      <c r="J23" s="69">
        <v>10.936716148684701</v>
      </c>
      <c r="K23" s="68">
        <v>303657.14380000002</v>
      </c>
      <c r="L23" s="69">
        <v>10.3736351826989</v>
      </c>
      <c r="M23" s="69">
        <v>0.14916540356393901</v>
      </c>
      <c r="N23" s="68">
        <v>60366516.029299997</v>
      </c>
      <c r="O23" s="68">
        <v>760546680.27859998</v>
      </c>
      <c r="P23" s="68">
        <v>103230</v>
      </c>
      <c r="Q23" s="68">
        <v>82469</v>
      </c>
      <c r="R23" s="69">
        <v>25.174307921764498</v>
      </c>
      <c r="S23" s="68">
        <v>30.908161837644101</v>
      </c>
      <c r="T23" s="68">
        <v>32.212037787532303</v>
      </c>
      <c r="U23" s="70">
        <v>-4.2185489927782003</v>
      </c>
      <c r="V23" s="37"/>
      <c r="W23" s="37"/>
    </row>
    <row r="24" spans="1:23" ht="12" thickBot="1" x14ac:dyDescent="0.2">
      <c r="A24" s="53"/>
      <c r="B24" s="42" t="s">
        <v>22</v>
      </c>
      <c r="C24" s="43"/>
      <c r="D24" s="68">
        <v>339319.54430000001</v>
      </c>
      <c r="E24" s="68">
        <v>417429</v>
      </c>
      <c r="F24" s="69">
        <v>81.287966169097004</v>
      </c>
      <c r="G24" s="68">
        <v>282530.1753</v>
      </c>
      <c r="H24" s="69">
        <v>20.1002844880902</v>
      </c>
      <c r="I24" s="68">
        <v>58064.996899999998</v>
      </c>
      <c r="J24" s="69">
        <v>17.112187575220702</v>
      </c>
      <c r="K24" s="68">
        <v>44084.084600000002</v>
      </c>
      <c r="L24" s="69">
        <v>15.603319027141101</v>
      </c>
      <c r="M24" s="69">
        <v>0.31714194423808001</v>
      </c>
      <c r="N24" s="68">
        <v>6210167.1600000001</v>
      </c>
      <c r="O24" s="68">
        <v>81961452.118699998</v>
      </c>
      <c r="P24" s="68">
        <v>35231</v>
      </c>
      <c r="Q24" s="68">
        <v>29990</v>
      </c>
      <c r="R24" s="69">
        <v>17.475825275091701</v>
      </c>
      <c r="S24" s="68">
        <v>9.6312776901024701</v>
      </c>
      <c r="T24" s="68">
        <v>9.3927315338446196</v>
      </c>
      <c r="U24" s="70">
        <v>2.47678619528322</v>
      </c>
      <c r="V24" s="37"/>
      <c r="W24" s="37"/>
    </row>
    <row r="25" spans="1:23" ht="12" thickBot="1" x14ac:dyDescent="0.2">
      <c r="A25" s="53"/>
      <c r="B25" s="42" t="s">
        <v>23</v>
      </c>
      <c r="C25" s="43"/>
      <c r="D25" s="68">
        <v>372081.49339999998</v>
      </c>
      <c r="E25" s="68">
        <v>360134</v>
      </c>
      <c r="F25" s="69">
        <v>103.31751331448901</v>
      </c>
      <c r="G25" s="68">
        <v>251173.45129999999</v>
      </c>
      <c r="H25" s="69">
        <v>48.137269872359298</v>
      </c>
      <c r="I25" s="68">
        <v>31895.3063</v>
      </c>
      <c r="J25" s="69">
        <v>8.5721291882989394</v>
      </c>
      <c r="K25" s="68">
        <v>23663.551899999999</v>
      </c>
      <c r="L25" s="69">
        <v>9.4211994848676905</v>
      </c>
      <c r="M25" s="69">
        <v>0.347866391097441</v>
      </c>
      <c r="N25" s="68">
        <v>6403753.9397999998</v>
      </c>
      <c r="O25" s="68">
        <v>79606945.859400004</v>
      </c>
      <c r="P25" s="68">
        <v>25165</v>
      </c>
      <c r="Q25" s="68">
        <v>21891</v>
      </c>
      <c r="R25" s="69">
        <v>14.9559179571513</v>
      </c>
      <c r="S25" s="68">
        <v>14.7856742857143</v>
      </c>
      <c r="T25" s="68">
        <v>14.2817078068613</v>
      </c>
      <c r="U25" s="70">
        <v>3.4084781601062901</v>
      </c>
      <c r="V25" s="37"/>
      <c r="W25" s="37"/>
    </row>
    <row r="26" spans="1:23" ht="12" thickBot="1" x14ac:dyDescent="0.2">
      <c r="A26" s="53"/>
      <c r="B26" s="42" t="s">
        <v>24</v>
      </c>
      <c r="C26" s="43"/>
      <c r="D26" s="68">
        <v>559283.15700000001</v>
      </c>
      <c r="E26" s="68">
        <v>676220</v>
      </c>
      <c r="F26" s="69">
        <v>82.707278252639696</v>
      </c>
      <c r="G26" s="68">
        <v>436513.11330000003</v>
      </c>
      <c r="H26" s="69">
        <v>28.125167368253699</v>
      </c>
      <c r="I26" s="68">
        <v>126967.2032</v>
      </c>
      <c r="J26" s="69">
        <v>22.701774872151201</v>
      </c>
      <c r="K26" s="68">
        <v>96156.948199999999</v>
      </c>
      <c r="L26" s="69">
        <v>22.028421431159799</v>
      </c>
      <c r="M26" s="69">
        <v>0.32041631495954698</v>
      </c>
      <c r="N26" s="68">
        <v>11091961.2684</v>
      </c>
      <c r="O26" s="68">
        <v>168682785.98980001</v>
      </c>
      <c r="P26" s="68">
        <v>43283</v>
      </c>
      <c r="Q26" s="68">
        <v>37307</v>
      </c>
      <c r="R26" s="69">
        <v>16.0184415793283</v>
      </c>
      <c r="S26" s="68">
        <v>12.921543261788701</v>
      </c>
      <c r="T26" s="68">
        <v>13.289345492802999</v>
      </c>
      <c r="U26" s="70">
        <v>-2.8464264953701099</v>
      </c>
      <c r="V26" s="37"/>
      <c r="W26" s="37"/>
    </row>
    <row r="27" spans="1:23" ht="12" thickBot="1" x14ac:dyDescent="0.2">
      <c r="A27" s="53"/>
      <c r="B27" s="42" t="s">
        <v>25</v>
      </c>
      <c r="C27" s="43"/>
      <c r="D27" s="68">
        <v>282623.75679999997</v>
      </c>
      <c r="E27" s="68">
        <v>474028</v>
      </c>
      <c r="F27" s="69">
        <v>59.6217431881661</v>
      </c>
      <c r="G27" s="68">
        <v>196320.20749999999</v>
      </c>
      <c r="H27" s="69">
        <v>43.960604157368799</v>
      </c>
      <c r="I27" s="68">
        <v>88130.733300000007</v>
      </c>
      <c r="J27" s="69">
        <v>31.183059165959001</v>
      </c>
      <c r="K27" s="68">
        <v>47736.013299999999</v>
      </c>
      <c r="L27" s="69">
        <v>24.315384497543398</v>
      </c>
      <c r="M27" s="69">
        <v>0.84621059044325397</v>
      </c>
      <c r="N27" s="68">
        <v>7007177.3564999998</v>
      </c>
      <c r="O27" s="68">
        <v>75361125.517299995</v>
      </c>
      <c r="P27" s="68">
        <v>40594</v>
      </c>
      <c r="Q27" s="68">
        <v>34559</v>
      </c>
      <c r="R27" s="69">
        <v>17.462889551202299</v>
      </c>
      <c r="S27" s="68">
        <v>6.9622051731783001</v>
      </c>
      <c r="T27" s="68">
        <v>6.8583523713070402</v>
      </c>
      <c r="U27" s="70">
        <v>1.4916653457923299</v>
      </c>
      <c r="V27" s="37"/>
      <c r="W27" s="37"/>
    </row>
    <row r="28" spans="1:23" ht="12" thickBot="1" x14ac:dyDescent="0.2">
      <c r="A28" s="53"/>
      <c r="B28" s="42" t="s">
        <v>26</v>
      </c>
      <c r="C28" s="43"/>
      <c r="D28" s="68">
        <v>1355909.7027</v>
      </c>
      <c r="E28" s="68">
        <v>1634940</v>
      </c>
      <c r="F28" s="69">
        <v>82.933300469741994</v>
      </c>
      <c r="G28" s="68">
        <v>744925.56559999997</v>
      </c>
      <c r="H28" s="69">
        <v>82.0194882971808</v>
      </c>
      <c r="I28" s="68">
        <v>9295.1864000000005</v>
      </c>
      <c r="J28" s="69">
        <v>0.685531372884983</v>
      </c>
      <c r="K28" s="68">
        <v>-90320.487699999998</v>
      </c>
      <c r="L28" s="69">
        <v>-12.124766805023199</v>
      </c>
      <c r="M28" s="69">
        <v>-1.10291337698346</v>
      </c>
      <c r="N28" s="68">
        <v>22367800.9399</v>
      </c>
      <c r="O28" s="68">
        <v>250464484.44049999</v>
      </c>
      <c r="P28" s="68">
        <v>65734</v>
      </c>
      <c r="Q28" s="68">
        <v>61588</v>
      </c>
      <c r="R28" s="69">
        <v>6.7318308761447101</v>
      </c>
      <c r="S28" s="68">
        <v>20.627220353241899</v>
      </c>
      <c r="T28" s="68">
        <v>19.813174848996599</v>
      </c>
      <c r="U28" s="70">
        <v>3.9464624428533401</v>
      </c>
      <c r="V28" s="37"/>
      <c r="W28" s="37"/>
    </row>
    <row r="29" spans="1:23" ht="12" thickBot="1" x14ac:dyDescent="0.2">
      <c r="A29" s="53"/>
      <c r="B29" s="42" t="s">
        <v>27</v>
      </c>
      <c r="C29" s="43"/>
      <c r="D29" s="68">
        <v>874381.49979999999</v>
      </c>
      <c r="E29" s="68">
        <v>854931</v>
      </c>
      <c r="F29" s="69">
        <v>102.275095861537</v>
      </c>
      <c r="G29" s="68">
        <v>595695.90179999999</v>
      </c>
      <c r="H29" s="69">
        <v>46.783198802929903</v>
      </c>
      <c r="I29" s="68">
        <v>103819.034</v>
      </c>
      <c r="J29" s="69">
        <v>11.8734252753228</v>
      </c>
      <c r="K29" s="68">
        <v>82326.265700000004</v>
      </c>
      <c r="L29" s="69">
        <v>13.820183326968801</v>
      </c>
      <c r="M29" s="69">
        <v>0.261068179362349</v>
      </c>
      <c r="N29" s="68">
        <v>14709371.544</v>
      </c>
      <c r="O29" s="68">
        <v>176711522.31600001</v>
      </c>
      <c r="P29" s="68">
        <v>125546</v>
      </c>
      <c r="Q29" s="68">
        <v>121271</v>
      </c>
      <c r="R29" s="69">
        <v>3.5251626522416801</v>
      </c>
      <c r="S29" s="68">
        <v>6.9646304924091602</v>
      </c>
      <c r="T29" s="68">
        <v>6.8525514352153403</v>
      </c>
      <c r="U29" s="70">
        <v>1.60926063939744</v>
      </c>
      <c r="V29" s="37"/>
      <c r="W29" s="37"/>
    </row>
    <row r="30" spans="1:23" ht="12" thickBot="1" x14ac:dyDescent="0.2">
      <c r="A30" s="53"/>
      <c r="B30" s="42" t="s">
        <v>28</v>
      </c>
      <c r="C30" s="43"/>
      <c r="D30" s="68">
        <v>1229650.797</v>
      </c>
      <c r="E30" s="68">
        <v>1764505</v>
      </c>
      <c r="F30" s="69">
        <v>69.688144663800898</v>
      </c>
      <c r="G30" s="68">
        <v>1303942.7537</v>
      </c>
      <c r="H30" s="69">
        <v>-5.6974860659482998</v>
      </c>
      <c r="I30" s="68">
        <v>123199.0745</v>
      </c>
      <c r="J30" s="69">
        <v>10.0190293700106</v>
      </c>
      <c r="K30" s="68">
        <v>183825.4338</v>
      </c>
      <c r="L30" s="69">
        <v>14.0976613642268</v>
      </c>
      <c r="M30" s="69">
        <v>-0.32980397786500398</v>
      </c>
      <c r="N30" s="68">
        <v>24168579.645399999</v>
      </c>
      <c r="O30" s="68">
        <v>323205262.40600002</v>
      </c>
      <c r="P30" s="68">
        <v>92815</v>
      </c>
      <c r="Q30" s="68">
        <v>80125</v>
      </c>
      <c r="R30" s="69">
        <v>15.8377535101404</v>
      </c>
      <c r="S30" s="68">
        <v>13.248405936540401</v>
      </c>
      <c r="T30" s="68">
        <v>12.872493190639601</v>
      </c>
      <c r="U30" s="70">
        <v>2.8374186879645702</v>
      </c>
      <c r="V30" s="37"/>
      <c r="W30" s="37"/>
    </row>
    <row r="31" spans="1:23" ht="12" thickBot="1" x14ac:dyDescent="0.2">
      <c r="A31" s="53"/>
      <c r="B31" s="42" t="s">
        <v>29</v>
      </c>
      <c r="C31" s="43"/>
      <c r="D31" s="68">
        <v>1152572.9882</v>
      </c>
      <c r="E31" s="68">
        <v>1597379</v>
      </c>
      <c r="F31" s="69">
        <v>72.154009048572703</v>
      </c>
      <c r="G31" s="68">
        <v>685957.37329999998</v>
      </c>
      <c r="H31" s="69">
        <v>68.023995814085097</v>
      </c>
      <c r="I31" s="68">
        <v>17015.9293</v>
      </c>
      <c r="J31" s="69">
        <v>1.47634288450349</v>
      </c>
      <c r="K31" s="68">
        <v>37672.084999999999</v>
      </c>
      <c r="L31" s="69">
        <v>5.4918988360409804</v>
      </c>
      <c r="M31" s="69">
        <v>-0.54831463934103997</v>
      </c>
      <c r="N31" s="68">
        <v>21214115.679499999</v>
      </c>
      <c r="O31" s="68">
        <v>271325389.81529999</v>
      </c>
      <c r="P31" s="68">
        <v>38813</v>
      </c>
      <c r="Q31" s="68">
        <v>33676</v>
      </c>
      <c r="R31" s="69">
        <v>15.254186958070999</v>
      </c>
      <c r="S31" s="68">
        <v>29.695539850050199</v>
      </c>
      <c r="T31" s="68">
        <v>29.0689906877301</v>
      </c>
      <c r="U31" s="70">
        <v>2.10990999147992</v>
      </c>
      <c r="V31" s="37"/>
      <c r="W31" s="37"/>
    </row>
    <row r="32" spans="1:23" ht="12" thickBot="1" x14ac:dyDescent="0.2">
      <c r="A32" s="53"/>
      <c r="B32" s="42" t="s">
        <v>30</v>
      </c>
      <c r="C32" s="43"/>
      <c r="D32" s="68">
        <v>153660.3308</v>
      </c>
      <c r="E32" s="68">
        <v>181792</v>
      </c>
      <c r="F32" s="69">
        <v>84.525353590917106</v>
      </c>
      <c r="G32" s="68">
        <v>114192.2237</v>
      </c>
      <c r="H32" s="69">
        <v>34.562867611448397</v>
      </c>
      <c r="I32" s="68">
        <v>35015.645900000003</v>
      </c>
      <c r="J32" s="69">
        <v>22.7876939465758</v>
      </c>
      <c r="K32" s="68">
        <v>27168.403300000002</v>
      </c>
      <c r="L32" s="69">
        <v>23.7918156067925</v>
      </c>
      <c r="M32" s="69">
        <v>0.28883709187282303</v>
      </c>
      <c r="N32" s="68">
        <v>2308895.1782</v>
      </c>
      <c r="O32" s="68">
        <v>40464739.900700003</v>
      </c>
      <c r="P32" s="68">
        <v>33104</v>
      </c>
      <c r="Q32" s="68">
        <v>30108</v>
      </c>
      <c r="R32" s="69">
        <v>9.9508436296001008</v>
      </c>
      <c r="S32" s="68">
        <v>4.6417451304978297</v>
      </c>
      <c r="T32" s="68">
        <v>4.2990897834462602</v>
      </c>
      <c r="U32" s="70">
        <v>7.3820370877367703</v>
      </c>
      <c r="V32" s="37"/>
      <c r="W32" s="37"/>
    </row>
    <row r="33" spans="1:23" ht="12" thickBot="1" x14ac:dyDescent="0.2">
      <c r="A33" s="53"/>
      <c r="B33" s="42" t="s">
        <v>31</v>
      </c>
      <c r="C33" s="43"/>
      <c r="D33" s="68">
        <v>2.1368</v>
      </c>
      <c r="E33" s="71"/>
      <c r="F33" s="71"/>
      <c r="G33" s="68">
        <v>81.709599999999995</v>
      </c>
      <c r="H33" s="69">
        <v>-97.384885007392</v>
      </c>
      <c r="I33" s="68">
        <v>6.0000000000000001E-3</v>
      </c>
      <c r="J33" s="69">
        <v>0.280793710220891</v>
      </c>
      <c r="K33" s="68">
        <v>14.992800000000001</v>
      </c>
      <c r="L33" s="69">
        <v>18.348884341619598</v>
      </c>
      <c r="M33" s="69">
        <v>-0.99959980790779601</v>
      </c>
      <c r="N33" s="68">
        <v>69.931200000000004</v>
      </c>
      <c r="O33" s="68">
        <v>4935.1898000000001</v>
      </c>
      <c r="P33" s="68">
        <v>1</v>
      </c>
      <c r="Q33" s="68">
        <v>1</v>
      </c>
      <c r="R33" s="69">
        <v>0</v>
      </c>
      <c r="S33" s="68">
        <v>2.1368</v>
      </c>
      <c r="T33" s="68">
        <v>2.2124000000000001</v>
      </c>
      <c r="U33" s="70">
        <v>-3.5380007487832299</v>
      </c>
      <c r="V33" s="37"/>
      <c r="W33" s="37"/>
    </row>
    <row r="34" spans="1:23" ht="12" thickBot="1" x14ac:dyDescent="0.2">
      <c r="A34" s="53"/>
      <c r="B34" s="42" t="s">
        <v>36</v>
      </c>
      <c r="C34" s="43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3"/>
      <c r="B35" s="42" t="s">
        <v>32</v>
      </c>
      <c r="C35" s="43"/>
      <c r="D35" s="68">
        <v>204942.48069999999</v>
      </c>
      <c r="E35" s="68">
        <v>211608</v>
      </c>
      <c r="F35" s="69">
        <v>96.850062710294495</v>
      </c>
      <c r="G35" s="68">
        <v>125230.97689999999</v>
      </c>
      <c r="H35" s="69">
        <v>63.651586670645798</v>
      </c>
      <c r="I35" s="68">
        <v>12351.545899999999</v>
      </c>
      <c r="J35" s="69">
        <v>6.0268353626891598</v>
      </c>
      <c r="K35" s="68">
        <v>15017.2528</v>
      </c>
      <c r="L35" s="69">
        <v>11.991643898132001</v>
      </c>
      <c r="M35" s="69">
        <v>-0.17750962413045299</v>
      </c>
      <c r="N35" s="68">
        <v>3537969.0715000001</v>
      </c>
      <c r="O35" s="68">
        <v>44777829.748800002</v>
      </c>
      <c r="P35" s="68">
        <v>15142</v>
      </c>
      <c r="Q35" s="68">
        <v>13514</v>
      </c>
      <c r="R35" s="69">
        <v>12.046766316412601</v>
      </c>
      <c r="S35" s="68">
        <v>13.5347035200106</v>
      </c>
      <c r="T35" s="68">
        <v>13.3514122613586</v>
      </c>
      <c r="U35" s="70">
        <v>1.35423179666245</v>
      </c>
      <c r="V35" s="37"/>
      <c r="W35" s="37"/>
    </row>
    <row r="36" spans="1:23" ht="12" customHeight="1" thickBot="1" x14ac:dyDescent="0.2">
      <c r="A36" s="53"/>
      <c r="B36" s="42" t="s">
        <v>37</v>
      </c>
      <c r="C36" s="43"/>
      <c r="D36" s="71"/>
      <c r="E36" s="68">
        <v>979799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3"/>
      <c r="B37" s="42" t="s">
        <v>38</v>
      </c>
      <c r="C37" s="43"/>
      <c r="D37" s="71"/>
      <c r="E37" s="68">
        <v>365497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3"/>
      <c r="B38" s="42" t="s">
        <v>39</v>
      </c>
      <c r="C38" s="43"/>
      <c r="D38" s="71"/>
      <c r="E38" s="68">
        <v>451913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3"/>
      <c r="B39" s="42" t="s">
        <v>33</v>
      </c>
      <c r="C39" s="43"/>
      <c r="D39" s="68">
        <v>480370.96740000002</v>
      </c>
      <c r="E39" s="68">
        <v>648260</v>
      </c>
      <c r="F39" s="69">
        <v>74.101590010181098</v>
      </c>
      <c r="G39" s="68">
        <v>680155.56449999998</v>
      </c>
      <c r="H39" s="69">
        <v>-29.373368024544</v>
      </c>
      <c r="I39" s="68">
        <v>33102.518400000001</v>
      </c>
      <c r="J39" s="69">
        <v>6.8910322743205796</v>
      </c>
      <c r="K39" s="68">
        <v>39214.995499999997</v>
      </c>
      <c r="L39" s="69">
        <v>5.7655921008053497</v>
      </c>
      <c r="M39" s="69">
        <v>-0.15587091167714201</v>
      </c>
      <c r="N39" s="68">
        <v>7008559.4351000004</v>
      </c>
      <c r="O39" s="68">
        <v>75798964.4331</v>
      </c>
      <c r="P39" s="68">
        <v>700</v>
      </c>
      <c r="Q39" s="68">
        <v>486</v>
      </c>
      <c r="R39" s="69">
        <v>44.032921810699598</v>
      </c>
      <c r="S39" s="68">
        <v>686.24423914285705</v>
      </c>
      <c r="T39" s="68">
        <v>582.96050041152296</v>
      </c>
      <c r="U39" s="70">
        <v>15.0505800763208</v>
      </c>
      <c r="V39" s="37"/>
      <c r="W39" s="37"/>
    </row>
    <row r="40" spans="1:23" ht="12" thickBot="1" x14ac:dyDescent="0.2">
      <c r="A40" s="53"/>
      <c r="B40" s="42" t="s">
        <v>34</v>
      </c>
      <c r="C40" s="43"/>
      <c r="D40" s="68">
        <v>952389.38179999997</v>
      </c>
      <c r="E40" s="68">
        <v>475518</v>
      </c>
      <c r="F40" s="69">
        <v>200.28461210721801</v>
      </c>
      <c r="G40" s="68">
        <v>518414.70799999998</v>
      </c>
      <c r="H40" s="69">
        <v>83.7118752811311</v>
      </c>
      <c r="I40" s="68">
        <v>52248.688800000004</v>
      </c>
      <c r="J40" s="69">
        <v>5.4860637674530599</v>
      </c>
      <c r="K40" s="68">
        <v>30078.9493</v>
      </c>
      <c r="L40" s="69">
        <v>5.80210183774338</v>
      </c>
      <c r="M40" s="69">
        <v>0.73705165958040997</v>
      </c>
      <c r="N40" s="68">
        <v>10079402.859099999</v>
      </c>
      <c r="O40" s="68">
        <v>144653345.54899999</v>
      </c>
      <c r="P40" s="68">
        <v>3969</v>
      </c>
      <c r="Q40" s="68">
        <v>3892</v>
      </c>
      <c r="R40" s="69">
        <v>1.97841726618706</v>
      </c>
      <c r="S40" s="68">
        <v>239.95701229528899</v>
      </c>
      <c r="T40" s="68">
        <v>224.83027132579701</v>
      </c>
      <c r="U40" s="70">
        <v>6.3039378698702899</v>
      </c>
      <c r="V40" s="37"/>
      <c r="W40" s="37"/>
    </row>
    <row r="41" spans="1:23" ht="12" thickBot="1" x14ac:dyDescent="0.2">
      <c r="A41" s="53"/>
      <c r="B41" s="42" t="s">
        <v>40</v>
      </c>
      <c r="C41" s="43"/>
      <c r="D41" s="71"/>
      <c r="E41" s="68">
        <v>372641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3"/>
      <c r="B42" s="42" t="s">
        <v>41</v>
      </c>
      <c r="C42" s="43"/>
      <c r="D42" s="71"/>
      <c r="E42" s="68">
        <v>142643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4"/>
      <c r="B44" s="42" t="s">
        <v>35</v>
      </c>
      <c r="C44" s="43"/>
      <c r="D44" s="73">
        <v>13228.143400000001</v>
      </c>
      <c r="E44" s="73">
        <v>0</v>
      </c>
      <c r="F44" s="74"/>
      <c r="G44" s="73">
        <v>49787.897599999997</v>
      </c>
      <c r="H44" s="75">
        <v>-73.431006253214406</v>
      </c>
      <c r="I44" s="73">
        <v>1155.6075000000001</v>
      </c>
      <c r="J44" s="75">
        <v>8.7359765089936996</v>
      </c>
      <c r="K44" s="73">
        <v>5633.9665999999997</v>
      </c>
      <c r="L44" s="75">
        <v>11.315935943436999</v>
      </c>
      <c r="M44" s="75">
        <v>-0.79488563173235705</v>
      </c>
      <c r="N44" s="73">
        <v>670856.7585</v>
      </c>
      <c r="O44" s="73">
        <v>9307449.5580000002</v>
      </c>
      <c r="P44" s="73">
        <v>32</v>
      </c>
      <c r="Q44" s="73">
        <v>25</v>
      </c>
      <c r="R44" s="75">
        <v>28</v>
      </c>
      <c r="S44" s="73">
        <v>413.37948125000003</v>
      </c>
      <c r="T44" s="73">
        <v>213.2294</v>
      </c>
      <c r="U44" s="76">
        <v>48.418000972079</v>
      </c>
      <c r="V44" s="37"/>
      <c r="W44" s="37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79494</v>
      </c>
      <c r="D2" s="32">
        <v>772803.04350598296</v>
      </c>
      <c r="E2" s="32">
        <v>575866.35502478597</v>
      </c>
      <c r="F2" s="32">
        <v>196936.68848119699</v>
      </c>
      <c r="G2" s="32">
        <v>575866.35502478597</v>
      </c>
      <c r="H2" s="32">
        <v>0.25483425581212998</v>
      </c>
    </row>
    <row r="3" spans="1:8" ht="14.25" x14ac:dyDescent="0.2">
      <c r="A3" s="32">
        <v>2</v>
      </c>
      <c r="B3" s="33">
        <v>13</v>
      </c>
      <c r="C3" s="32">
        <v>16993.876</v>
      </c>
      <c r="D3" s="32">
        <v>156875.39394724299</v>
      </c>
      <c r="E3" s="32">
        <v>122025.515471212</v>
      </c>
      <c r="F3" s="32">
        <v>34849.878476030601</v>
      </c>
      <c r="G3" s="32">
        <v>122025.515471212</v>
      </c>
      <c r="H3" s="32">
        <v>0.22215006190040601</v>
      </c>
    </row>
    <row r="4" spans="1:8" ht="14.25" x14ac:dyDescent="0.2">
      <c r="A4" s="32">
        <v>3</v>
      </c>
      <c r="B4" s="33">
        <v>14</v>
      </c>
      <c r="C4" s="32">
        <v>146568</v>
      </c>
      <c r="D4" s="32">
        <v>176791.65465555599</v>
      </c>
      <c r="E4" s="32">
        <v>130039.523611111</v>
      </c>
      <c r="F4" s="32">
        <v>46752.131044444403</v>
      </c>
      <c r="G4" s="32">
        <v>130039.523611111</v>
      </c>
      <c r="H4" s="32">
        <v>0.26444761284423701</v>
      </c>
    </row>
    <row r="5" spans="1:8" ht="14.25" x14ac:dyDescent="0.2">
      <c r="A5" s="32">
        <v>4</v>
      </c>
      <c r="B5" s="33">
        <v>15</v>
      </c>
      <c r="C5" s="32">
        <v>3888</v>
      </c>
      <c r="D5" s="32">
        <v>62109.141863247904</v>
      </c>
      <c r="E5" s="32">
        <v>47088.115802564098</v>
      </c>
      <c r="F5" s="32">
        <v>15021.0260606838</v>
      </c>
      <c r="G5" s="32">
        <v>47088.115802564098</v>
      </c>
      <c r="H5" s="32">
        <v>0.241848874578836</v>
      </c>
    </row>
    <row r="6" spans="1:8" ht="14.25" x14ac:dyDescent="0.2">
      <c r="A6" s="32">
        <v>5</v>
      </c>
      <c r="B6" s="33">
        <v>16</v>
      </c>
      <c r="C6" s="32">
        <v>6352</v>
      </c>
      <c r="D6" s="32">
        <v>424905.87119914498</v>
      </c>
      <c r="E6" s="32">
        <v>379025.87164529902</v>
      </c>
      <c r="F6" s="32">
        <v>45879.999553846203</v>
      </c>
      <c r="G6" s="32">
        <v>379025.87164529902</v>
      </c>
      <c r="H6" s="32">
        <v>0.1079768547899</v>
      </c>
    </row>
    <row r="7" spans="1:8" ht="14.25" x14ac:dyDescent="0.2">
      <c r="A7" s="32">
        <v>6</v>
      </c>
      <c r="B7" s="33">
        <v>17</v>
      </c>
      <c r="C7" s="32">
        <v>56360</v>
      </c>
      <c r="D7" s="32">
        <v>544304.03621880303</v>
      </c>
      <c r="E7" s="32">
        <v>537284.87108034198</v>
      </c>
      <c r="F7" s="32">
        <v>7019.1651384615398</v>
      </c>
      <c r="G7" s="32">
        <v>537284.87108034198</v>
      </c>
      <c r="H7" s="32">
        <v>1.28956698304547E-2</v>
      </c>
    </row>
    <row r="8" spans="1:8" ht="14.25" x14ac:dyDescent="0.2">
      <c r="A8" s="32">
        <v>7</v>
      </c>
      <c r="B8" s="33">
        <v>18</v>
      </c>
      <c r="C8" s="32">
        <v>149267</v>
      </c>
      <c r="D8" s="32">
        <v>277086.8726</v>
      </c>
      <c r="E8" s="32">
        <v>226787.52561367501</v>
      </c>
      <c r="F8" s="32">
        <v>50299.346986324803</v>
      </c>
      <c r="G8" s="32">
        <v>226787.52561367501</v>
      </c>
      <c r="H8" s="32">
        <v>0.18152915912020301</v>
      </c>
    </row>
    <row r="9" spans="1:8" ht="14.25" x14ac:dyDescent="0.2">
      <c r="A9" s="32">
        <v>8</v>
      </c>
      <c r="B9" s="33">
        <v>19</v>
      </c>
      <c r="C9" s="32">
        <v>27555</v>
      </c>
      <c r="D9" s="32">
        <v>132450.91820341899</v>
      </c>
      <c r="E9" s="32">
        <v>112519.862030769</v>
      </c>
      <c r="F9" s="32">
        <v>19931.056172649602</v>
      </c>
      <c r="G9" s="32">
        <v>112519.862030769</v>
      </c>
      <c r="H9" s="32">
        <v>0.15047880711585099</v>
      </c>
    </row>
    <row r="10" spans="1:8" ht="14.25" x14ac:dyDescent="0.2">
      <c r="A10" s="32">
        <v>9</v>
      </c>
      <c r="B10" s="33">
        <v>21</v>
      </c>
      <c r="C10" s="32">
        <v>266986</v>
      </c>
      <c r="D10" s="32">
        <v>1101715.2139000001</v>
      </c>
      <c r="E10" s="32">
        <v>1038676.4155999999</v>
      </c>
      <c r="F10" s="32">
        <v>63038.798300000002</v>
      </c>
      <c r="G10" s="32">
        <v>1038676.4155999999</v>
      </c>
      <c r="H10" s="32">
        <v>5.7218778051404698E-2</v>
      </c>
    </row>
    <row r="11" spans="1:8" ht="14.25" x14ac:dyDescent="0.2">
      <c r="A11" s="32">
        <v>10</v>
      </c>
      <c r="B11" s="33">
        <v>22</v>
      </c>
      <c r="C11" s="32">
        <v>31348.308000000001</v>
      </c>
      <c r="D11" s="32">
        <v>441327.74244444398</v>
      </c>
      <c r="E11" s="32">
        <v>379591.10821111099</v>
      </c>
      <c r="F11" s="32">
        <v>61736.634233333301</v>
      </c>
      <c r="G11" s="32">
        <v>379591.10821111099</v>
      </c>
      <c r="H11" s="32">
        <v>0.13988840559033</v>
      </c>
    </row>
    <row r="12" spans="1:8" ht="14.25" x14ac:dyDescent="0.2">
      <c r="A12" s="32">
        <v>11</v>
      </c>
      <c r="B12" s="33">
        <v>23</v>
      </c>
      <c r="C12" s="32">
        <v>274602.96999999997</v>
      </c>
      <c r="D12" s="32">
        <v>2101272.8422709401</v>
      </c>
      <c r="E12" s="32">
        <v>1785700.59578803</v>
      </c>
      <c r="F12" s="32">
        <v>315572.24648290599</v>
      </c>
      <c r="G12" s="32">
        <v>1785700.59578803</v>
      </c>
      <c r="H12" s="32">
        <v>0.15018147102774801</v>
      </c>
    </row>
    <row r="13" spans="1:8" ht="14.25" x14ac:dyDescent="0.2">
      <c r="A13" s="32">
        <v>12</v>
      </c>
      <c r="B13" s="33">
        <v>24</v>
      </c>
      <c r="C13" s="32">
        <v>25991.812000000002</v>
      </c>
      <c r="D13" s="32">
        <v>739086.28202905995</v>
      </c>
      <c r="E13" s="32">
        <v>697530.13342820504</v>
      </c>
      <c r="F13" s="32">
        <v>41556.1486008547</v>
      </c>
      <c r="G13" s="32">
        <v>697530.13342820504</v>
      </c>
      <c r="H13" s="32">
        <v>5.6226383321265297E-2</v>
      </c>
    </row>
    <row r="14" spans="1:8" ht="14.25" x14ac:dyDescent="0.2">
      <c r="A14" s="32">
        <v>13</v>
      </c>
      <c r="B14" s="33">
        <v>25</v>
      </c>
      <c r="C14" s="32">
        <v>108412</v>
      </c>
      <c r="D14" s="32">
        <v>1444884.2572999999</v>
      </c>
      <c r="E14" s="32">
        <v>1372999.9896</v>
      </c>
      <c r="F14" s="32">
        <v>71884.267699999997</v>
      </c>
      <c r="G14" s="32">
        <v>1372999.9896</v>
      </c>
      <c r="H14" s="32">
        <v>4.9750883046042298E-2</v>
      </c>
    </row>
    <row r="15" spans="1:8" ht="14.25" x14ac:dyDescent="0.2">
      <c r="A15" s="32">
        <v>14</v>
      </c>
      <c r="B15" s="33">
        <v>26</v>
      </c>
      <c r="C15" s="32">
        <v>105169</v>
      </c>
      <c r="D15" s="32">
        <v>488624.001278368</v>
      </c>
      <c r="E15" s="32">
        <v>456398.98118377599</v>
      </c>
      <c r="F15" s="32">
        <v>32225.020094591899</v>
      </c>
      <c r="G15" s="32">
        <v>456398.98118377599</v>
      </c>
      <c r="H15" s="32">
        <v>6.5950546862787895E-2</v>
      </c>
    </row>
    <row r="16" spans="1:8" ht="14.25" x14ac:dyDescent="0.2">
      <c r="A16" s="32">
        <v>15</v>
      </c>
      <c r="B16" s="33">
        <v>27</v>
      </c>
      <c r="C16" s="32">
        <v>218795.55100000001</v>
      </c>
      <c r="D16" s="32">
        <v>1460741.9450000001</v>
      </c>
      <c r="E16" s="32">
        <v>1317683.4605</v>
      </c>
      <c r="F16" s="32">
        <v>143058.48449999999</v>
      </c>
      <c r="G16" s="32">
        <v>1317683.4605</v>
      </c>
      <c r="H16" s="32">
        <v>9.7935494349072005E-2</v>
      </c>
    </row>
    <row r="17" spans="1:8" ht="14.25" x14ac:dyDescent="0.2">
      <c r="A17" s="32">
        <v>16</v>
      </c>
      <c r="B17" s="33">
        <v>29</v>
      </c>
      <c r="C17" s="32">
        <v>249292</v>
      </c>
      <c r="D17" s="32">
        <v>3190651.5003914498</v>
      </c>
      <c r="E17" s="32">
        <v>2841697.3078666702</v>
      </c>
      <c r="F17" s="32">
        <v>348954.19252478599</v>
      </c>
      <c r="G17" s="32">
        <v>2841697.3078666702</v>
      </c>
      <c r="H17" s="32">
        <v>0.10936769261136001</v>
      </c>
    </row>
    <row r="18" spans="1:8" ht="14.25" x14ac:dyDescent="0.2">
      <c r="A18" s="32">
        <v>17</v>
      </c>
      <c r="B18" s="33">
        <v>31</v>
      </c>
      <c r="C18" s="32">
        <v>42645.737999999998</v>
      </c>
      <c r="D18" s="32">
        <v>339319.53569965198</v>
      </c>
      <c r="E18" s="32">
        <v>281254.53421329602</v>
      </c>
      <c r="F18" s="32">
        <v>58065.001486356203</v>
      </c>
      <c r="G18" s="32">
        <v>281254.53421329602</v>
      </c>
      <c r="H18" s="32">
        <v>0.17112189360577301</v>
      </c>
    </row>
    <row r="19" spans="1:8" ht="14.25" x14ac:dyDescent="0.2">
      <c r="A19" s="32">
        <v>18</v>
      </c>
      <c r="B19" s="33">
        <v>32</v>
      </c>
      <c r="C19" s="32">
        <v>21027.412</v>
      </c>
      <c r="D19" s="32">
        <v>372081.495920074</v>
      </c>
      <c r="E19" s="32">
        <v>340186.18849235203</v>
      </c>
      <c r="F19" s="32">
        <v>31895.307427722099</v>
      </c>
      <c r="G19" s="32">
        <v>340186.18849235203</v>
      </c>
      <c r="H19" s="32">
        <v>8.5721294333253803E-2</v>
      </c>
    </row>
    <row r="20" spans="1:8" ht="14.25" x14ac:dyDescent="0.2">
      <c r="A20" s="32">
        <v>19</v>
      </c>
      <c r="B20" s="33">
        <v>33</v>
      </c>
      <c r="C20" s="32">
        <v>32278.77</v>
      </c>
      <c r="D20" s="32">
        <v>559283.07688964496</v>
      </c>
      <c r="E20" s="32">
        <v>432315.92531662597</v>
      </c>
      <c r="F20" s="32">
        <v>126967.151573019</v>
      </c>
      <c r="G20" s="32">
        <v>432315.92531662597</v>
      </c>
      <c r="H20" s="32">
        <v>0.227017688929772</v>
      </c>
    </row>
    <row r="21" spans="1:8" ht="14.25" x14ac:dyDescent="0.2">
      <c r="A21" s="32">
        <v>20</v>
      </c>
      <c r="B21" s="33">
        <v>34</v>
      </c>
      <c r="C21" s="32">
        <v>52802.097000000002</v>
      </c>
      <c r="D21" s="32">
        <v>282623.65379662701</v>
      </c>
      <c r="E21" s="32">
        <v>194493.032551132</v>
      </c>
      <c r="F21" s="32">
        <v>88130.621245494098</v>
      </c>
      <c r="G21" s="32">
        <v>194493.032551132</v>
      </c>
      <c r="H21" s="32">
        <v>0.31183030882798002</v>
      </c>
    </row>
    <row r="22" spans="1:8" ht="14.25" x14ac:dyDescent="0.2">
      <c r="A22" s="32">
        <v>21</v>
      </c>
      <c r="B22" s="33">
        <v>35</v>
      </c>
      <c r="C22" s="32">
        <v>57002.135999999999</v>
      </c>
      <c r="D22" s="32">
        <v>1355909.6995407101</v>
      </c>
      <c r="E22" s="32">
        <v>1346614.5133247799</v>
      </c>
      <c r="F22" s="32">
        <v>9295.1862159291995</v>
      </c>
      <c r="G22" s="32">
        <v>1346614.5133247799</v>
      </c>
      <c r="H22" s="32">
        <v>6.85531360906836E-3</v>
      </c>
    </row>
    <row r="23" spans="1:8" ht="14.25" x14ac:dyDescent="0.2">
      <c r="A23" s="32">
        <v>22</v>
      </c>
      <c r="B23" s="33">
        <v>36</v>
      </c>
      <c r="C23" s="32">
        <v>181009.21</v>
      </c>
      <c r="D23" s="32">
        <v>874381.49886548705</v>
      </c>
      <c r="E23" s="32">
        <v>770562.459657097</v>
      </c>
      <c r="F23" s="32">
        <v>103819.03920838999</v>
      </c>
      <c r="G23" s="32">
        <v>770562.459657097</v>
      </c>
      <c r="H23" s="32">
        <v>0.118734258836784</v>
      </c>
    </row>
    <row r="24" spans="1:8" ht="14.25" x14ac:dyDescent="0.2">
      <c r="A24" s="32">
        <v>23</v>
      </c>
      <c r="B24" s="33">
        <v>37</v>
      </c>
      <c r="C24" s="32">
        <v>155614.58199999999</v>
      </c>
      <c r="D24" s="32">
        <v>1229650.76046991</v>
      </c>
      <c r="E24" s="32">
        <v>1106451.74936968</v>
      </c>
      <c r="F24" s="32">
        <v>123199.011100232</v>
      </c>
      <c r="G24" s="32">
        <v>1106451.74936968</v>
      </c>
      <c r="H24" s="32">
        <v>0.10019024511736301</v>
      </c>
    </row>
    <row r="25" spans="1:8" ht="14.25" x14ac:dyDescent="0.2">
      <c r="A25" s="32">
        <v>24</v>
      </c>
      <c r="B25" s="33">
        <v>38</v>
      </c>
      <c r="C25" s="32">
        <v>239892.223</v>
      </c>
      <c r="D25" s="32">
        <v>1152572.7956999999</v>
      </c>
      <c r="E25" s="32">
        <v>1135557.0662</v>
      </c>
      <c r="F25" s="32">
        <v>17015.729500000001</v>
      </c>
      <c r="G25" s="32">
        <v>1135557.0662</v>
      </c>
      <c r="H25" s="32">
        <v>1.47632579594816E-2</v>
      </c>
    </row>
    <row r="26" spans="1:8" ht="14.25" x14ac:dyDescent="0.2">
      <c r="A26" s="32">
        <v>25</v>
      </c>
      <c r="B26" s="33">
        <v>39</v>
      </c>
      <c r="C26" s="32">
        <v>127020.90300000001</v>
      </c>
      <c r="D26" s="32">
        <v>153660.13892974801</v>
      </c>
      <c r="E26" s="32">
        <v>118644.67377577</v>
      </c>
      <c r="F26" s="32">
        <v>35015.465153977799</v>
      </c>
      <c r="G26" s="32">
        <v>118644.67377577</v>
      </c>
      <c r="H26" s="32">
        <v>0.22787604773666401</v>
      </c>
    </row>
    <row r="27" spans="1:8" ht="14.25" x14ac:dyDescent="0.2">
      <c r="A27" s="32">
        <v>26</v>
      </c>
      <c r="B27" s="33">
        <v>40</v>
      </c>
      <c r="C27" s="32">
        <v>0.314</v>
      </c>
      <c r="D27" s="32">
        <v>2.1368</v>
      </c>
      <c r="E27" s="32">
        <v>2.1307999999999998</v>
      </c>
      <c r="F27" s="32">
        <v>6.0000000000000001E-3</v>
      </c>
      <c r="G27" s="32">
        <v>2.1307999999999998</v>
      </c>
      <c r="H27" s="32">
        <v>2.8079371022089101E-3</v>
      </c>
    </row>
    <row r="28" spans="1:8" ht="14.25" x14ac:dyDescent="0.2">
      <c r="A28" s="32">
        <v>27</v>
      </c>
      <c r="B28" s="33">
        <v>42</v>
      </c>
      <c r="C28" s="32">
        <v>11343.373</v>
      </c>
      <c r="D28" s="32">
        <v>204942.4797</v>
      </c>
      <c r="E28" s="32">
        <v>192590.9276</v>
      </c>
      <c r="F28" s="32">
        <v>12351.552100000001</v>
      </c>
      <c r="G28" s="32">
        <v>192590.9276</v>
      </c>
      <c r="H28" s="32">
        <v>6.02683841733569E-2</v>
      </c>
    </row>
    <row r="29" spans="1:8" ht="14.25" x14ac:dyDescent="0.2">
      <c r="A29" s="32">
        <v>28</v>
      </c>
      <c r="B29" s="33">
        <v>75</v>
      </c>
      <c r="C29" s="32">
        <v>722</v>
      </c>
      <c r="D29" s="32">
        <v>480370.96582734998</v>
      </c>
      <c r="E29" s="32">
        <v>447268.451794872</v>
      </c>
      <c r="F29" s="32">
        <v>33102.514032478597</v>
      </c>
      <c r="G29" s="32">
        <v>447268.451794872</v>
      </c>
      <c r="H29" s="32">
        <v>6.8910313876829901E-2</v>
      </c>
    </row>
    <row r="30" spans="1:8" ht="14.25" x14ac:dyDescent="0.2">
      <c r="A30" s="32">
        <v>29</v>
      </c>
      <c r="B30" s="33">
        <v>76</v>
      </c>
      <c r="C30" s="32">
        <v>4179</v>
      </c>
      <c r="D30" s="32">
        <v>952389.364900855</v>
      </c>
      <c r="E30" s="32">
        <v>900140.71109999996</v>
      </c>
      <c r="F30" s="32">
        <v>52248.6538008547</v>
      </c>
      <c r="G30" s="32">
        <v>900140.71109999996</v>
      </c>
      <c r="H30" s="32">
        <v>5.4860601899196802E-2</v>
      </c>
    </row>
    <row r="31" spans="1:8" ht="14.25" x14ac:dyDescent="0.2">
      <c r="A31" s="32">
        <v>30</v>
      </c>
      <c r="B31" s="33">
        <v>99</v>
      </c>
      <c r="C31" s="32">
        <v>32</v>
      </c>
      <c r="D31" s="32">
        <v>13228.1434082142</v>
      </c>
      <c r="E31" s="32">
        <v>12072.536056274101</v>
      </c>
      <c r="F31" s="32">
        <v>1155.6073519401</v>
      </c>
      <c r="G31" s="32">
        <v>12072.536056274101</v>
      </c>
      <c r="H31" s="32">
        <v>8.73597538428941E-2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2014-09-21T02:36:32Z</dcterms:modified>
</cp:coreProperties>
</file>