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<sst xmlns="http://schemas.openxmlformats.org/spreadsheetml/2006/main" count="116" uniqueCount="73">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</sst>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2" sqref="K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14011838.0502</v>
      </c>
      <c r="F3" s="25">
        <f>RA!I7</f>
        <v>1539830.6747999999</v>
      </c>
      <c r="G3" s="16">
        <f>E3-F3</f>
        <v>12472007.375400001</v>
      </c>
      <c r="H3" s="27">
        <f>RA!J7</f>
        <v>10.9894980892819</v>
      </c>
      <c r="I3" s="20">
        <f>SUM(I4:I40)</f>
        <v>14011842.631636994</v>
      </c>
      <c r="J3" s="21">
        <f>SUM(J4:J40)</f>
        <v>12472007.334952749</v>
      </c>
      <c r="K3" s="22">
        <f>E3-I3</f>
        <v>-4.5814369935542345</v>
      </c>
      <c r="L3" s="22">
        <f>G3-J3</f>
        <v>4.0447251871228218E-2</v>
      </c>
    </row>
    <row r="4" spans="1:13" x14ac:dyDescent="0.15">
      <c r="A4" s="41">
        <f>RA!A8</f>
        <v>41925</v>
      </c>
      <c r="B4" s="12">
        <v>12</v>
      </c>
      <c r="C4" s="38" t="s">
        <v>6</v>
      </c>
      <c r="D4" s="38"/>
      <c r="E4" s="15">
        <f>VLOOKUP(C4,RA!B8:D39,3,0)</f>
        <v>544290.92909999995</v>
      </c>
      <c r="F4" s="25">
        <f>VLOOKUP(C4,RA!B8:I43,8,0)</f>
        <v>127945.22380000001</v>
      </c>
      <c r="G4" s="16">
        <f t="shared" ref="G4:G40" si="0">E4-F4</f>
        <v>416345.70529999991</v>
      </c>
      <c r="H4" s="27">
        <f>RA!J8</f>
        <v>23.506771279756801</v>
      </c>
      <c r="I4" s="20">
        <f>VLOOKUP(B4,RMS!B:D,3,FALSE)</f>
        <v>544291.52238803403</v>
      </c>
      <c r="J4" s="21">
        <f>VLOOKUP(B4,RMS!B:E,4,FALSE)</f>
        <v>416345.71066239302</v>
      </c>
      <c r="K4" s="22">
        <f t="shared" ref="K4:K40" si="1">E4-I4</f>
        <v>-0.59328803408425301</v>
      </c>
      <c r="L4" s="22">
        <f t="shared" ref="L4:L40" si="2">G4-J4</f>
        <v>-5.3623931016772985E-3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69207.495299999995</v>
      </c>
      <c r="F5" s="25">
        <f>VLOOKUP(C5,RA!B9:I44,8,0)</f>
        <v>15344.3163</v>
      </c>
      <c r="G5" s="16">
        <f t="shared" si="0"/>
        <v>53863.178999999996</v>
      </c>
      <c r="H5" s="27">
        <f>RA!J9</f>
        <v>22.1714660146067</v>
      </c>
      <c r="I5" s="20">
        <f>VLOOKUP(B5,RMS!B:D,3,FALSE)</f>
        <v>69207.530022902996</v>
      </c>
      <c r="J5" s="21">
        <f>VLOOKUP(B5,RMS!B:E,4,FALSE)</f>
        <v>53863.179902238902</v>
      </c>
      <c r="K5" s="22">
        <f t="shared" si="1"/>
        <v>-3.4722903001238592E-2</v>
      </c>
      <c r="L5" s="22">
        <f t="shared" si="2"/>
        <v>-9.0223890583729371E-4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86929.606</v>
      </c>
      <c r="F6" s="25">
        <f>VLOOKUP(C6,RA!B10:I45,8,0)</f>
        <v>23476.3024</v>
      </c>
      <c r="G6" s="16">
        <f t="shared" si="0"/>
        <v>63453.303599999999</v>
      </c>
      <c r="H6" s="27">
        <f>RA!J10</f>
        <v>27.006106987301902</v>
      </c>
      <c r="I6" s="20">
        <f>VLOOKUP(B6,RMS!B:D,3,FALSE)</f>
        <v>86931.440751282105</v>
      </c>
      <c r="J6" s="21">
        <f>VLOOKUP(B6,RMS!B:E,4,FALSE)</f>
        <v>63453.303229914498</v>
      </c>
      <c r="K6" s="22">
        <f t="shared" si="1"/>
        <v>-1.8347512821055716</v>
      </c>
      <c r="L6" s="22">
        <f t="shared" si="2"/>
        <v>3.700855013448745E-4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44919.554100000001</v>
      </c>
      <c r="F7" s="25">
        <f>VLOOKUP(C7,RA!B11:I46,8,0)</f>
        <v>9828.3379999999997</v>
      </c>
      <c r="G7" s="16">
        <f t="shared" si="0"/>
        <v>35091.216100000005</v>
      </c>
      <c r="H7" s="27">
        <f>RA!J11</f>
        <v>21.879865454853199</v>
      </c>
      <c r="I7" s="20">
        <f>VLOOKUP(B7,RMS!B:D,3,FALSE)</f>
        <v>44919.594857265001</v>
      </c>
      <c r="J7" s="21">
        <f>VLOOKUP(B7,RMS!B:E,4,FALSE)</f>
        <v>35091.216167521401</v>
      </c>
      <c r="K7" s="22">
        <f t="shared" si="1"/>
        <v>-4.0757265000138432E-2</v>
      </c>
      <c r="L7" s="22">
        <f t="shared" si="2"/>
        <v>-6.7521395976655185E-5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246997.6476</v>
      </c>
      <c r="F8" s="25">
        <f>VLOOKUP(C8,RA!B12:I47,8,0)</f>
        <v>40375.138400000003</v>
      </c>
      <c r="G8" s="16">
        <f t="shared" si="0"/>
        <v>206622.5092</v>
      </c>
      <c r="H8" s="27">
        <f>RA!J12</f>
        <v>16.3463655594751</v>
      </c>
      <c r="I8" s="20">
        <f>VLOOKUP(B8,RMS!B:D,3,FALSE)</f>
        <v>246997.78509401699</v>
      </c>
      <c r="J8" s="21">
        <f>VLOOKUP(B8,RMS!B:E,4,FALSE)</f>
        <v>206622.42439914501</v>
      </c>
      <c r="K8" s="22">
        <f t="shared" si="1"/>
        <v>-0.13749401699169539</v>
      </c>
      <c r="L8" s="22">
        <f t="shared" si="2"/>
        <v>8.4800854994682595E-2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243757.77220000001</v>
      </c>
      <c r="F9" s="25">
        <f>VLOOKUP(C9,RA!B13:I48,8,0)</f>
        <v>67392.1109</v>
      </c>
      <c r="G9" s="16">
        <f t="shared" si="0"/>
        <v>176365.66130000001</v>
      </c>
      <c r="H9" s="27">
        <f>RA!J13</f>
        <v>27.647163941384299</v>
      </c>
      <c r="I9" s="20">
        <f>VLOOKUP(B9,RMS!B:D,3,FALSE)</f>
        <v>243757.96767094001</v>
      </c>
      <c r="J9" s="21">
        <f>VLOOKUP(B9,RMS!B:E,4,FALSE)</f>
        <v>176365.661439316</v>
      </c>
      <c r="K9" s="22">
        <f t="shared" si="1"/>
        <v>-0.19547094000154175</v>
      </c>
      <c r="L9" s="22">
        <f t="shared" si="2"/>
        <v>-1.3931599096395075E-4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171855.00880000001</v>
      </c>
      <c r="F10" s="25">
        <f>VLOOKUP(C10,RA!B14:I49,8,0)</f>
        <v>30881.291399999998</v>
      </c>
      <c r="G10" s="16">
        <f t="shared" si="0"/>
        <v>140973.71740000002</v>
      </c>
      <c r="H10" s="27">
        <f>RA!J14</f>
        <v>17.969386877713202</v>
      </c>
      <c r="I10" s="20">
        <f>VLOOKUP(B10,RMS!B:D,3,FALSE)</f>
        <v>171855.02110769201</v>
      </c>
      <c r="J10" s="21">
        <f>VLOOKUP(B10,RMS!B:E,4,FALSE)</f>
        <v>140973.71651623899</v>
      </c>
      <c r="K10" s="22">
        <f t="shared" si="1"/>
        <v>-1.2307691999012604E-2</v>
      </c>
      <c r="L10" s="22">
        <f t="shared" si="2"/>
        <v>8.8376103667542338E-4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100707.7444</v>
      </c>
      <c r="F11" s="25">
        <f>VLOOKUP(C11,RA!B15:I50,8,0)</f>
        <v>18955.6247</v>
      </c>
      <c r="G11" s="16">
        <f t="shared" si="0"/>
        <v>81752.119699999996</v>
      </c>
      <c r="H11" s="27">
        <f>RA!J15</f>
        <v>18.822410146244898</v>
      </c>
      <c r="I11" s="20">
        <f>VLOOKUP(B11,RMS!B:D,3,FALSE)</f>
        <v>100707.870235043</v>
      </c>
      <c r="J11" s="21">
        <f>VLOOKUP(B11,RMS!B:E,4,FALSE)</f>
        <v>81752.120268376093</v>
      </c>
      <c r="K11" s="22">
        <f t="shared" si="1"/>
        <v>-0.12583504299982451</v>
      </c>
      <c r="L11" s="22">
        <f t="shared" si="2"/>
        <v>-5.6837609736248851E-4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629850.71770000004</v>
      </c>
      <c r="F12" s="25">
        <f>VLOOKUP(C12,RA!B16:I51,8,0)</f>
        <v>49629.063800000004</v>
      </c>
      <c r="G12" s="16">
        <f t="shared" si="0"/>
        <v>580221.65390000003</v>
      </c>
      <c r="H12" s="27">
        <f>RA!J16</f>
        <v>7.87949626877118</v>
      </c>
      <c r="I12" s="20">
        <f>VLOOKUP(B12,RMS!B:D,3,FALSE)</f>
        <v>629850.44301965798</v>
      </c>
      <c r="J12" s="21">
        <f>VLOOKUP(B12,RMS!B:E,4,FALSE)</f>
        <v>580221.65405213705</v>
      </c>
      <c r="K12" s="22">
        <f t="shared" si="1"/>
        <v>0.27468034205958247</v>
      </c>
      <c r="L12" s="22">
        <f t="shared" si="2"/>
        <v>-1.5213701408356428E-4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621603.48470000003</v>
      </c>
      <c r="F13" s="25">
        <f>VLOOKUP(C13,RA!B17:I52,8,0)</f>
        <v>33439.057800000002</v>
      </c>
      <c r="G13" s="16">
        <f t="shared" si="0"/>
        <v>588164.42690000008</v>
      </c>
      <c r="H13" s="27">
        <f>RA!J17</f>
        <v>5.3794836456134796</v>
      </c>
      <c r="I13" s="20">
        <f>VLOOKUP(B13,RMS!B:D,3,FALSE)</f>
        <v>621603.56186837598</v>
      </c>
      <c r="J13" s="21">
        <f>VLOOKUP(B13,RMS!B:E,4,FALSE)</f>
        <v>588164.42764786305</v>
      </c>
      <c r="K13" s="22">
        <f t="shared" si="1"/>
        <v>-7.7168375952169299E-2</v>
      </c>
      <c r="L13" s="22">
        <f t="shared" si="2"/>
        <v>-7.4786297045648098E-4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1157942.6375</v>
      </c>
      <c r="F14" s="25">
        <f>VLOOKUP(C14,RA!B18:I53,8,0)</f>
        <v>169489.5258</v>
      </c>
      <c r="G14" s="16">
        <f t="shared" si="0"/>
        <v>988453.11170000001</v>
      </c>
      <c r="H14" s="27">
        <f>RA!J18</f>
        <v>14.6371262540196</v>
      </c>
      <c r="I14" s="20">
        <f>VLOOKUP(B14,RMS!B:D,3,FALSE)</f>
        <v>1157942.79285726</v>
      </c>
      <c r="J14" s="21">
        <f>VLOOKUP(B14,RMS!B:E,4,FALSE)</f>
        <v>988453.12051965797</v>
      </c>
      <c r="K14" s="22">
        <f t="shared" si="1"/>
        <v>-0.15535726002417505</v>
      </c>
      <c r="L14" s="22">
        <f t="shared" si="2"/>
        <v>-8.8196579599753022E-3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504329.62209999998</v>
      </c>
      <c r="F15" s="25">
        <f>VLOOKUP(C15,RA!B19:I54,8,0)</f>
        <v>48117.179600000003</v>
      </c>
      <c r="G15" s="16">
        <f t="shared" si="0"/>
        <v>456212.4425</v>
      </c>
      <c r="H15" s="27">
        <f>RA!J19</f>
        <v>9.5408196329302992</v>
      </c>
      <c r="I15" s="20">
        <f>VLOOKUP(B15,RMS!B:D,3,FALSE)</f>
        <v>504329.46892478602</v>
      </c>
      <c r="J15" s="21">
        <f>VLOOKUP(B15,RMS!B:E,4,FALSE)</f>
        <v>456212.44243333302</v>
      </c>
      <c r="K15" s="22">
        <f t="shared" si="1"/>
        <v>0.15317521395627409</v>
      </c>
      <c r="L15" s="22">
        <f t="shared" si="2"/>
        <v>6.6666980274021626E-5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836465.44140000001</v>
      </c>
      <c r="F16" s="25">
        <f>VLOOKUP(C16,RA!B20:I55,8,0)</f>
        <v>63520.898999999998</v>
      </c>
      <c r="G16" s="16">
        <f t="shared" si="0"/>
        <v>772944.54240000003</v>
      </c>
      <c r="H16" s="27">
        <f>RA!J20</f>
        <v>7.5939657343983598</v>
      </c>
      <c r="I16" s="20">
        <f>VLOOKUP(B16,RMS!B:D,3,FALSE)</f>
        <v>836465.35889999999</v>
      </c>
      <c r="J16" s="21">
        <f>VLOOKUP(B16,RMS!B:E,4,FALSE)</f>
        <v>772944.54240000003</v>
      </c>
      <c r="K16" s="22">
        <f t="shared" si="1"/>
        <v>8.2500000018626451E-2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357335.20110000001</v>
      </c>
      <c r="F17" s="25">
        <f>VLOOKUP(C17,RA!B21:I56,8,0)</f>
        <v>-8339.3696</v>
      </c>
      <c r="G17" s="16">
        <f t="shared" si="0"/>
        <v>365674.57069999998</v>
      </c>
      <c r="H17" s="27">
        <f>RA!J21</f>
        <v>-2.3337666074678798</v>
      </c>
      <c r="I17" s="20">
        <f>VLOOKUP(B17,RMS!B:D,3,FALSE)</f>
        <v>357334.62037699099</v>
      </c>
      <c r="J17" s="21">
        <f>VLOOKUP(B17,RMS!B:E,4,FALSE)</f>
        <v>365674.57073274301</v>
      </c>
      <c r="K17" s="22">
        <f t="shared" si="1"/>
        <v>0.58072300901403651</v>
      </c>
      <c r="L17" s="22">
        <f t="shared" si="2"/>
        <v>-3.2743031624704599E-5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878350.98699999996</v>
      </c>
      <c r="F18" s="25">
        <f>VLOOKUP(C18,RA!B22:I57,8,0)</f>
        <v>72616.963900000002</v>
      </c>
      <c r="G18" s="16">
        <f t="shared" si="0"/>
        <v>805734.02309999999</v>
      </c>
      <c r="H18" s="27">
        <f>RA!J22</f>
        <v>8.2674198554751595</v>
      </c>
      <c r="I18" s="20">
        <f>VLOOKUP(B18,RMS!B:D,3,FALSE)</f>
        <v>878351.77720000001</v>
      </c>
      <c r="J18" s="21">
        <f>VLOOKUP(B18,RMS!B:E,4,FALSE)</f>
        <v>805734.02280000004</v>
      </c>
      <c r="K18" s="22">
        <f t="shared" si="1"/>
        <v>-0.79020000004675239</v>
      </c>
      <c r="L18" s="22">
        <f t="shared" si="2"/>
        <v>2.9999995604157448E-4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2348145.0871000001</v>
      </c>
      <c r="F19" s="25">
        <f>VLOOKUP(C19,RA!B23:I58,8,0)</f>
        <v>228553.1164</v>
      </c>
      <c r="G19" s="16">
        <f t="shared" si="0"/>
        <v>2119591.9706999999</v>
      </c>
      <c r="H19" s="27">
        <f>RA!J23</f>
        <v>9.7333472984953904</v>
      </c>
      <c r="I19" s="20">
        <f>VLOOKUP(B19,RMS!B:D,3,FALSE)</f>
        <v>2348146.9877188001</v>
      </c>
      <c r="J19" s="21">
        <f>VLOOKUP(B19,RMS!B:E,4,FALSE)</f>
        <v>2119591.9974923101</v>
      </c>
      <c r="K19" s="22">
        <f t="shared" si="1"/>
        <v>-1.9006187999621034</v>
      </c>
      <c r="L19" s="22">
        <f t="shared" si="2"/>
        <v>-2.6792310178279877E-2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199272.89780000001</v>
      </c>
      <c r="F20" s="25">
        <f>VLOOKUP(C20,RA!B24:I59,8,0)</f>
        <v>38618.5314</v>
      </c>
      <c r="G20" s="16">
        <f t="shared" si="0"/>
        <v>160654.3664</v>
      </c>
      <c r="H20" s="27">
        <f>RA!J24</f>
        <v>19.379720888466998</v>
      </c>
      <c r="I20" s="20">
        <f>VLOOKUP(B20,RMS!B:D,3,FALSE)</f>
        <v>199272.86958813999</v>
      </c>
      <c r="J20" s="21">
        <f>VLOOKUP(B20,RMS!B:E,4,FALSE)</f>
        <v>160654.36290003301</v>
      </c>
      <c r="K20" s="22">
        <f t="shared" si="1"/>
        <v>2.8211860015289858E-2</v>
      </c>
      <c r="L20" s="22">
        <f t="shared" si="2"/>
        <v>3.4999669878743589E-3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216679.57920000001</v>
      </c>
      <c r="F21" s="25">
        <f>VLOOKUP(C21,RA!B25:I60,8,0)</f>
        <v>18757.5861</v>
      </c>
      <c r="G21" s="16">
        <f t="shared" si="0"/>
        <v>197921.99310000002</v>
      </c>
      <c r="H21" s="27">
        <f>RA!J25</f>
        <v>8.6568315155745896</v>
      </c>
      <c r="I21" s="20">
        <f>VLOOKUP(B21,RMS!B:D,3,FALSE)</f>
        <v>216679.57140542299</v>
      </c>
      <c r="J21" s="21">
        <f>VLOOKUP(B21,RMS!B:E,4,FALSE)</f>
        <v>197921.98694917501</v>
      </c>
      <c r="K21" s="22">
        <f t="shared" si="1"/>
        <v>7.7945770171936601E-3</v>
      </c>
      <c r="L21" s="22">
        <f t="shared" si="2"/>
        <v>6.150825007352978E-3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423092.5894</v>
      </c>
      <c r="F22" s="25">
        <f>VLOOKUP(C22,RA!B26:I61,8,0)</f>
        <v>102292.6124</v>
      </c>
      <c r="G22" s="16">
        <f t="shared" si="0"/>
        <v>320799.97700000001</v>
      </c>
      <c r="H22" s="27">
        <f>RA!J26</f>
        <v>24.177358564720802</v>
      </c>
      <c r="I22" s="20">
        <f>VLOOKUP(B22,RMS!B:D,3,FALSE)</f>
        <v>423092.56862192001</v>
      </c>
      <c r="J22" s="21">
        <f>VLOOKUP(B22,RMS!B:E,4,FALSE)</f>
        <v>320799.94518283702</v>
      </c>
      <c r="K22" s="22">
        <f t="shared" si="1"/>
        <v>2.0778079982846975E-2</v>
      </c>
      <c r="L22" s="22">
        <f t="shared" si="2"/>
        <v>3.1817162991501391E-2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197547.33840000001</v>
      </c>
      <c r="F23" s="25">
        <f>VLOOKUP(C23,RA!B27:I62,8,0)</f>
        <v>61431.435700000002</v>
      </c>
      <c r="G23" s="16">
        <f t="shared" si="0"/>
        <v>136115.90270000001</v>
      </c>
      <c r="H23" s="27">
        <f>RA!J27</f>
        <v>31.097070807206599</v>
      </c>
      <c r="I23" s="20">
        <f>VLOOKUP(B23,RMS!B:D,3,FALSE)</f>
        <v>197547.25431987701</v>
      </c>
      <c r="J23" s="21">
        <f>VLOOKUP(B23,RMS!B:E,4,FALSE)</f>
        <v>136115.905599305</v>
      </c>
      <c r="K23" s="22">
        <f t="shared" si="1"/>
        <v>8.4080122993327677E-2</v>
      </c>
      <c r="L23" s="22">
        <f t="shared" si="2"/>
        <v>-2.8993049927521497E-3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897724.19590000005</v>
      </c>
      <c r="F24" s="25">
        <f>VLOOKUP(C24,RA!B28:I63,8,0)</f>
        <v>30369.779600000002</v>
      </c>
      <c r="G24" s="16">
        <f t="shared" si="0"/>
        <v>867354.41630000004</v>
      </c>
      <c r="H24" s="27">
        <f>RA!J28</f>
        <v>3.38297438552976</v>
      </c>
      <c r="I24" s="20">
        <f>VLOOKUP(B24,RMS!B:D,3,FALSE)</f>
        <v>897724.19401238905</v>
      </c>
      <c r="J24" s="21">
        <f>VLOOKUP(B24,RMS!B:E,4,FALSE)</f>
        <v>867354.41407345096</v>
      </c>
      <c r="K24" s="22">
        <f t="shared" si="1"/>
        <v>1.8876109970733523E-3</v>
      </c>
      <c r="L24" s="22">
        <f t="shared" si="2"/>
        <v>2.2265490842983127E-3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639336.39450000005</v>
      </c>
      <c r="F25" s="25">
        <f>VLOOKUP(C25,RA!B29:I64,8,0)</f>
        <v>71538.374500000005</v>
      </c>
      <c r="G25" s="16">
        <f t="shared" si="0"/>
        <v>567798.02</v>
      </c>
      <c r="H25" s="27">
        <f>RA!J29</f>
        <v>11.189473196805499</v>
      </c>
      <c r="I25" s="20">
        <f>VLOOKUP(B25,RMS!B:D,3,FALSE)</f>
        <v>639336.39299026504</v>
      </c>
      <c r="J25" s="21">
        <f>VLOOKUP(B25,RMS!B:E,4,FALSE)</f>
        <v>567797.97486710595</v>
      </c>
      <c r="K25" s="22">
        <f t="shared" si="1"/>
        <v>1.5097350114956498E-3</v>
      </c>
      <c r="L25" s="22">
        <f t="shared" si="2"/>
        <v>4.5132894068956375E-2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963676.30689999997</v>
      </c>
      <c r="F26" s="25">
        <f>VLOOKUP(C26,RA!B30:I65,8,0)</f>
        <v>119485.35189999999</v>
      </c>
      <c r="G26" s="16">
        <f t="shared" si="0"/>
        <v>844190.95499999996</v>
      </c>
      <c r="H26" s="27">
        <f>RA!J30</f>
        <v>12.3989093686827</v>
      </c>
      <c r="I26" s="20">
        <f>VLOOKUP(B26,RMS!B:D,3,FALSE)</f>
        <v>963676.398469912</v>
      </c>
      <c r="J26" s="21">
        <f>VLOOKUP(B26,RMS!B:E,4,FALSE)</f>
        <v>844191.02323587495</v>
      </c>
      <c r="K26" s="22">
        <f t="shared" si="1"/>
        <v>-9.1569912037812173E-2</v>
      </c>
      <c r="L26" s="22">
        <f t="shared" si="2"/>
        <v>-6.8235874990932643E-2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879944.04669999995</v>
      </c>
      <c r="F27" s="25">
        <f>VLOOKUP(C27,RA!B31:I66,8,0)</f>
        <v>26520.888299999999</v>
      </c>
      <c r="G27" s="16">
        <f t="shared" si="0"/>
        <v>853423.15839999996</v>
      </c>
      <c r="H27" s="27">
        <f>RA!J31</f>
        <v>3.0139289423525999</v>
      </c>
      <c r="I27" s="20">
        <f>VLOOKUP(B27,RMS!B:D,3,FALSE)</f>
        <v>879943.97239999997</v>
      </c>
      <c r="J27" s="21">
        <f>VLOOKUP(B27,RMS!B:E,4,FALSE)</f>
        <v>853423.18400000001</v>
      </c>
      <c r="K27" s="22">
        <f t="shared" si="1"/>
        <v>7.4299999978393316E-2</v>
      </c>
      <c r="L27" s="22">
        <f t="shared" si="2"/>
        <v>-2.5600000051781535E-2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100922.81849999999</v>
      </c>
      <c r="F28" s="25">
        <f>VLOOKUP(C28,RA!B32:I67,8,0)</f>
        <v>28653.5386</v>
      </c>
      <c r="G28" s="16">
        <f t="shared" si="0"/>
        <v>72269.279899999994</v>
      </c>
      <c r="H28" s="27">
        <f>RA!J32</f>
        <v>28.391536251041199</v>
      </c>
      <c r="I28" s="20">
        <f>VLOOKUP(B28,RMS!B:D,3,FALSE)</f>
        <v>100922.72798075801</v>
      </c>
      <c r="J28" s="21">
        <f>VLOOKUP(B28,RMS!B:E,4,FALSE)</f>
        <v>72269.275762826903</v>
      </c>
      <c r="K28" s="22">
        <f t="shared" si="1"/>
        <v>9.0519241988658905E-2</v>
      </c>
      <c r="L28" s="22">
        <f t="shared" si="2"/>
        <v>4.1371730912942439E-3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129087.82580000001</v>
      </c>
      <c r="F31" s="25">
        <f>VLOOKUP(C31,RA!B35:I70,8,0)</f>
        <v>14464.6266</v>
      </c>
      <c r="G31" s="16">
        <f t="shared" si="0"/>
        <v>114623.1992</v>
      </c>
      <c r="H31" s="27">
        <f>RA!J35</f>
        <v>11.205260070311001</v>
      </c>
      <c r="I31" s="20">
        <f>VLOOKUP(B31,RMS!B:D,3,FALSE)</f>
        <v>129087.8247</v>
      </c>
      <c r="J31" s="21">
        <f>VLOOKUP(B31,RMS!B:E,4,FALSE)</f>
        <v>114623.19680000001</v>
      </c>
      <c r="K31" s="22">
        <f t="shared" si="1"/>
        <v>1.1000000085914508E-3</v>
      </c>
      <c r="L31" s="22">
        <f t="shared" si="2"/>
        <v>2.3999999975785613E-3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183807.60620000001</v>
      </c>
      <c r="F35" s="25">
        <f>VLOOKUP(C35,RA!B8:I74,8,0)</f>
        <v>10664.5784</v>
      </c>
      <c r="G35" s="16">
        <f t="shared" si="0"/>
        <v>173143.02780000001</v>
      </c>
      <c r="H35" s="27">
        <f>RA!J39</f>
        <v>5.80203323490103</v>
      </c>
      <c r="I35" s="20">
        <f>VLOOKUP(B35,RMS!B:D,3,FALSE)</f>
        <v>183807.606813675</v>
      </c>
      <c r="J35" s="21">
        <f>VLOOKUP(B35,RMS!B:E,4,FALSE)</f>
        <v>173143.02700854701</v>
      </c>
      <c r="K35" s="22">
        <f t="shared" si="1"/>
        <v>-6.1367498710751534E-4</v>
      </c>
      <c r="L35" s="22">
        <f t="shared" si="2"/>
        <v>7.9145299969241023E-4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327414.39789999998</v>
      </c>
      <c r="F36" s="25">
        <f>VLOOKUP(C36,RA!B8:I75,8,0)</f>
        <v>24766.015800000001</v>
      </c>
      <c r="G36" s="16">
        <f t="shared" si="0"/>
        <v>302648.38209999999</v>
      </c>
      <c r="H36" s="27">
        <f>RA!J40</f>
        <v>7.5641193419857196</v>
      </c>
      <c r="I36" s="20">
        <f>VLOOKUP(B36,RMS!B:D,3,FALSE)</f>
        <v>327414.39033076901</v>
      </c>
      <c r="J36" s="21">
        <f>VLOOKUP(B36,RMS!B:E,4,FALSE)</f>
        <v>302648.38392734999</v>
      </c>
      <c r="K36" s="22">
        <f t="shared" si="1"/>
        <v>7.5692309765145183E-3</v>
      </c>
      <c r="L36" s="22">
        <f t="shared" si="2"/>
        <v>-1.8273500027135015E-3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10643.116900000001</v>
      </c>
      <c r="F40" s="25">
        <f>VLOOKUP(C40,RA!B8:I78,8,0)</f>
        <v>1042.5728999999999</v>
      </c>
      <c r="G40" s="16">
        <f t="shared" si="0"/>
        <v>9600.5440000000017</v>
      </c>
      <c r="H40" s="27">
        <f>RA!J43</f>
        <v>0</v>
      </c>
      <c r="I40" s="20">
        <f>VLOOKUP(B40,RMS!B:D,3,FALSE)</f>
        <v>10643.1170108161</v>
      </c>
      <c r="J40" s="21">
        <f>VLOOKUP(B40,RMS!B:E,4,FALSE)</f>
        <v>9600.5439830572595</v>
      </c>
      <c r="K40" s="22">
        <f t="shared" si="1"/>
        <v>-1.1081609954999294E-4</v>
      </c>
      <c r="L40" s="22">
        <f t="shared" si="2"/>
        <v>1.6942742149694823E-5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14011838.0502</v>
      </c>
      <c r="E7" s="65">
        <v>16681501.521</v>
      </c>
      <c r="F7" s="66">
        <v>83.996263960775906</v>
      </c>
      <c r="G7" s="65">
        <v>18963488.783300001</v>
      </c>
      <c r="H7" s="66">
        <v>-26.111496622185999</v>
      </c>
      <c r="I7" s="65">
        <v>1539830.6747999999</v>
      </c>
      <c r="J7" s="66">
        <v>10.9894980892819</v>
      </c>
      <c r="K7" s="65">
        <v>2278506.4328000001</v>
      </c>
      <c r="L7" s="66">
        <v>12.0152280987797</v>
      </c>
      <c r="M7" s="66">
        <v>-0.324192965780772</v>
      </c>
      <c r="N7" s="65">
        <v>268798969.09780002</v>
      </c>
      <c r="O7" s="65">
        <v>5608863758.1359997</v>
      </c>
      <c r="P7" s="65">
        <v>827958</v>
      </c>
      <c r="Q7" s="65">
        <v>1181975</v>
      </c>
      <c r="R7" s="66">
        <v>-29.9513103069016</v>
      </c>
      <c r="S7" s="65">
        <v>16.923368154181698</v>
      </c>
      <c r="T7" s="65">
        <v>16.647032210918201</v>
      </c>
      <c r="U7" s="67">
        <v>1.6328661100201201</v>
      </c>
      <c r="V7" s="55"/>
      <c r="W7" s="55"/>
    </row>
    <row r="8" spans="1:23" ht="14.25" thickBot="1" x14ac:dyDescent="0.2">
      <c r="A8" s="50">
        <v>41925</v>
      </c>
      <c r="B8" s="53" t="s">
        <v>6</v>
      </c>
      <c r="C8" s="54"/>
      <c r="D8" s="68">
        <v>544290.92909999995</v>
      </c>
      <c r="E8" s="68">
        <v>570798.16110000003</v>
      </c>
      <c r="F8" s="69">
        <v>95.356111177913206</v>
      </c>
      <c r="G8" s="68">
        <v>694394.82440000004</v>
      </c>
      <c r="H8" s="69">
        <v>-21.616505484426501</v>
      </c>
      <c r="I8" s="68">
        <v>127945.22380000001</v>
      </c>
      <c r="J8" s="69">
        <v>23.506771279756801</v>
      </c>
      <c r="K8" s="68">
        <v>173741.21350000001</v>
      </c>
      <c r="L8" s="69">
        <v>25.020522531993699</v>
      </c>
      <c r="M8" s="69">
        <v>-0.26358737099531099</v>
      </c>
      <c r="N8" s="68">
        <v>9687083.4160999991</v>
      </c>
      <c r="O8" s="68">
        <v>213795238.9183</v>
      </c>
      <c r="P8" s="68">
        <v>22971</v>
      </c>
      <c r="Q8" s="68">
        <v>32649</v>
      </c>
      <c r="R8" s="69">
        <v>-29.642561793623099</v>
      </c>
      <c r="S8" s="68">
        <v>23.694698929084499</v>
      </c>
      <c r="T8" s="68">
        <v>22.534809764464502</v>
      </c>
      <c r="U8" s="70">
        <v>4.8951420235026504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69207.495299999995</v>
      </c>
      <c r="E9" s="68">
        <v>110076.3496</v>
      </c>
      <c r="F9" s="69">
        <v>62.872265978558602</v>
      </c>
      <c r="G9" s="68">
        <v>130393.7031</v>
      </c>
      <c r="H9" s="69">
        <v>-46.924204425021799</v>
      </c>
      <c r="I9" s="68">
        <v>15344.3163</v>
      </c>
      <c r="J9" s="69">
        <v>22.1714660146067</v>
      </c>
      <c r="K9" s="68">
        <v>30393.9794</v>
      </c>
      <c r="L9" s="69">
        <v>23.3093920008473</v>
      </c>
      <c r="M9" s="69">
        <v>-0.49515277028844701</v>
      </c>
      <c r="N9" s="68">
        <v>1711201.949</v>
      </c>
      <c r="O9" s="68">
        <v>37364319.763300002</v>
      </c>
      <c r="P9" s="68">
        <v>4080</v>
      </c>
      <c r="Q9" s="68">
        <v>8309</v>
      </c>
      <c r="R9" s="69">
        <v>-50.8966181249248</v>
      </c>
      <c r="S9" s="68">
        <v>16.9626213970588</v>
      </c>
      <c r="T9" s="68">
        <v>17.117305415814201</v>
      </c>
      <c r="U9" s="70">
        <v>-0.91191104920952104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86929.606</v>
      </c>
      <c r="E10" s="68">
        <v>110863.6254</v>
      </c>
      <c r="F10" s="69">
        <v>78.411296479214698</v>
      </c>
      <c r="G10" s="68">
        <v>173455.15710000001</v>
      </c>
      <c r="H10" s="69">
        <v>-49.883527562179403</v>
      </c>
      <c r="I10" s="68">
        <v>23476.3024</v>
      </c>
      <c r="J10" s="69">
        <v>27.006106987301902</v>
      </c>
      <c r="K10" s="68">
        <v>44365.637699999999</v>
      </c>
      <c r="L10" s="69">
        <v>25.5775835332601</v>
      </c>
      <c r="M10" s="69">
        <v>-0.470844923750527</v>
      </c>
      <c r="N10" s="68">
        <v>2401268.4051999999</v>
      </c>
      <c r="O10" s="68">
        <v>53008357.211400002</v>
      </c>
      <c r="P10" s="68">
        <v>73932</v>
      </c>
      <c r="Q10" s="68">
        <v>111209</v>
      </c>
      <c r="R10" s="69">
        <v>-33.519769083437502</v>
      </c>
      <c r="S10" s="68">
        <v>1.17580487474977</v>
      </c>
      <c r="T10" s="68">
        <v>1.48390497711516</v>
      </c>
      <c r="U10" s="70">
        <v>-26.203336028094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44919.554100000001</v>
      </c>
      <c r="E11" s="68">
        <v>41795.395799999998</v>
      </c>
      <c r="F11" s="69">
        <v>107.47488626486501</v>
      </c>
      <c r="G11" s="68">
        <v>50714.439700000003</v>
      </c>
      <c r="H11" s="69">
        <v>-11.426500291198099</v>
      </c>
      <c r="I11" s="68">
        <v>9828.3379999999997</v>
      </c>
      <c r="J11" s="69">
        <v>21.879865454853199</v>
      </c>
      <c r="K11" s="68">
        <v>12039.793299999999</v>
      </c>
      <c r="L11" s="69">
        <v>23.740365409183401</v>
      </c>
      <c r="M11" s="69">
        <v>-0.183678842725647</v>
      </c>
      <c r="N11" s="68">
        <v>749742.99470000004</v>
      </c>
      <c r="O11" s="68">
        <v>21222166.526900001</v>
      </c>
      <c r="P11" s="68">
        <v>2228</v>
      </c>
      <c r="Q11" s="68">
        <v>3133</v>
      </c>
      <c r="R11" s="69">
        <v>-28.8860517076285</v>
      </c>
      <c r="S11" s="68">
        <v>20.161379757630201</v>
      </c>
      <c r="T11" s="68">
        <v>19.114854644111102</v>
      </c>
      <c r="U11" s="70">
        <v>5.19074153703703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246997.6476</v>
      </c>
      <c r="E12" s="68">
        <v>213457.84760000001</v>
      </c>
      <c r="F12" s="69">
        <v>115.712610417983</v>
      </c>
      <c r="G12" s="68">
        <v>173977.10680000001</v>
      </c>
      <c r="H12" s="69">
        <v>41.971350221349901</v>
      </c>
      <c r="I12" s="68">
        <v>40375.138400000003</v>
      </c>
      <c r="J12" s="69">
        <v>16.3463655594751</v>
      </c>
      <c r="K12" s="68">
        <v>7672.0699000000004</v>
      </c>
      <c r="L12" s="69">
        <v>4.4098157746809896</v>
      </c>
      <c r="M12" s="69">
        <v>4.2626134701927096</v>
      </c>
      <c r="N12" s="68">
        <v>4502041.3732000003</v>
      </c>
      <c r="O12" s="68">
        <v>68908136.020600006</v>
      </c>
      <c r="P12" s="68">
        <v>3592</v>
      </c>
      <c r="Q12" s="68">
        <v>4173</v>
      </c>
      <c r="R12" s="69">
        <v>-13.922837287323301</v>
      </c>
      <c r="S12" s="68">
        <v>68.763264922049004</v>
      </c>
      <c r="T12" s="68">
        <v>69.640063311766099</v>
      </c>
      <c r="U12" s="70">
        <v>-1.2750970895739999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243757.77220000001</v>
      </c>
      <c r="E13" s="68">
        <v>214190.07459999999</v>
      </c>
      <c r="F13" s="69">
        <v>113.80442004851</v>
      </c>
      <c r="G13" s="68">
        <v>296521.15379999997</v>
      </c>
      <c r="H13" s="69">
        <v>-17.7941374245388</v>
      </c>
      <c r="I13" s="68">
        <v>67392.1109</v>
      </c>
      <c r="J13" s="69">
        <v>27.647163941384299</v>
      </c>
      <c r="K13" s="68">
        <v>78475.236199999999</v>
      </c>
      <c r="L13" s="69">
        <v>26.465307852177901</v>
      </c>
      <c r="M13" s="69">
        <v>-0.14123086258388401</v>
      </c>
      <c r="N13" s="68">
        <v>4865264.6073000003</v>
      </c>
      <c r="O13" s="68">
        <v>104176725.48630001</v>
      </c>
      <c r="P13" s="68">
        <v>8581</v>
      </c>
      <c r="Q13" s="68">
        <v>11311</v>
      </c>
      <c r="R13" s="69">
        <v>-24.135797011758498</v>
      </c>
      <c r="S13" s="68">
        <v>28.406685957347602</v>
      </c>
      <c r="T13" s="68">
        <v>27.329666987887901</v>
      </c>
      <c r="U13" s="70">
        <v>3.7914277331641602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171855.00880000001</v>
      </c>
      <c r="E14" s="68">
        <v>105949.5132</v>
      </c>
      <c r="F14" s="69">
        <v>162.20462332431001</v>
      </c>
      <c r="G14" s="68">
        <v>184931.5785</v>
      </c>
      <c r="H14" s="69">
        <v>-7.07103124629415</v>
      </c>
      <c r="I14" s="68">
        <v>30881.291399999998</v>
      </c>
      <c r="J14" s="69">
        <v>17.969386877713202</v>
      </c>
      <c r="K14" s="68">
        <v>30641.935700000002</v>
      </c>
      <c r="L14" s="69">
        <v>16.5693365884507</v>
      </c>
      <c r="M14" s="69">
        <v>7.8113766161319997E-3</v>
      </c>
      <c r="N14" s="68">
        <v>2316285.3165000002</v>
      </c>
      <c r="O14" s="68">
        <v>50125442.4155</v>
      </c>
      <c r="P14" s="68">
        <v>2614</v>
      </c>
      <c r="Q14" s="68">
        <v>3361</v>
      </c>
      <c r="R14" s="69">
        <v>-22.225528116631999</v>
      </c>
      <c r="S14" s="68">
        <v>65.744073756694704</v>
      </c>
      <c r="T14" s="68">
        <v>59.366027819101497</v>
      </c>
      <c r="U14" s="70">
        <v>9.7013245044672605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100707.7444</v>
      </c>
      <c r="E15" s="68">
        <v>58406.750899999999</v>
      </c>
      <c r="F15" s="69">
        <v>172.42483591053499</v>
      </c>
      <c r="G15" s="68">
        <v>85151.921900000001</v>
      </c>
      <c r="H15" s="69">
        <v>18.268316384295201</v>
      </c>
      <c r="I15" s="68">
        <v>18955.6247</v>
      </c>
      <c r="J15" s="69">
        <v>18.822410146244898</v>
      </c>
      <c r="K15" s="68">
        <v>18487.4676</v>
      </c>
      <c r="L15" s="69">
        <v>21.7111571735411</v>
      </c>
      <c r="M15" s="69">
        <v>2.5322943635612001E-2</v>
      </c>
      <c r="N15" s="68">
        <v>1242559.4750000001</v>
      </c>
      <c r="O15" s="68">
        <v>38964120.230800003</v>
      </c>
      <c r="P15" s="68">
        <v>3414</v>
      </c>
      <c r="Q15" s="68">
        <v>3636</v>
      </c>
      <c r="R15" s="69">
        <v>-6.1056105610561104</v>
      </c>
      <c r="S15" s="68">
        <v>29.498460574106598</v>
      </c>
      <c r="T15" s="68">
        <v>30.4727010451045</v>
      </c>
      <c r="U15" s="70">
        <v>-3.3026824181227399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629850.71770000004</v>
      </c>
      <c r="E16" s="68">
        <v>676440.1165</v>
      </c>
      <c r="F16" s="69">
        <v>93.112561235862202</v>
      </c>
      <c r="G16" s="68">
        <v>1104301.9998999999</v>
      </c>
      <c r="H16" s="69">
        <v>-42.963906815614202</v>
      </c>
      <c r="I16" s="68">
        <v>49629.063800000004</v>
      </c>
      <c r="J16" s="69">
        <v>7.87949626877118</v>
      </c>
      <c r="K16" s="68">
        <v>71278.364400000006</v>
      </c>
      <c r="L16" s="69">
        <v>6.4546079248660799</v>
      </c>
      <c r="M16" s="69">
        <v>-0.30372891945876401</v>
      </c>
      <c r="N16" s="68">
        <v>15927484.0822</v>
      </c>
      <c r="O16" s="68">
        <v>297077038.47320002</v>
      </c>
      <c r="P16" s="68">
        <v>34964</v>
      </c>
      <c r="Q16" s="68">
        <v>64338</v>
      </c>
      <c r="R16" s="69">
        <v>-45.655755541048798</v>
      </c>
      <c r="S16" s="68">
        <v>18.014263748426998</v>
      </c>
      <c r="T16" s="68">
        <v>17.255659844881698</v>
      </c>
      <c r="U16" s="70">
        <v>4.2111291037996397</v>
      </c>
      <c r="V16" s="55"/>
      <c r="W16" s="55"/>
    </row>
    <row r="17" spans="1:21" ht="12" thickBot="1" x14ac:dyDescent="0.2">
      <c r="A17" s="51"/>
      <c r="B17" s="53" t="s">
        <v>15</v>
      </c>
      <c r="C17" s="54"/>
      <c r="D17" s="68">
        <v>621603.48470000003</v>
      </c>
      <c r="E17" s="68">
        <v>452400.71240000002</v>
      </c>
      <c r="F17" s="69">
        <v>137.401084406427</v>
      </c>
      <c r="G17" s="68">
        <v>524150.0356</v>
      </c>
      <c r="H17" s="69">
        <v>18.592662879140001</v>
      </c>
      <c r="I17" s="68">
        <v>33439.057800000002</v>
      </c>
      <c r="J17" s="69">
        <v>5.3794836456134796</v>
      </c>
      <c r="K17" s="68">
        <v>69370.072899999999</v>
      </c>
      <c r="L17" s="69">
        <v>13.2347740510198</v>
      </c>
      <c r="M17" s="69">
        <v>-0.51796132824879904</v>
      </c>
      <c r="N17" s="68">
        <v>8885127.7696000002</v>
      </c>
      <c r="O17" s="68">
        <v>287594235.55970001</v>
      </c>
      <c r="P17" s="68">
        <v>9018</v>
      </c>
      <c r="Q17" s="68">
        <v>11620</v>
      </c>
      <c r="R17" s="69">
        <v>-22.3924268502582</v>
      </c>
      <c r="S17" s="68">
        <v>68.929195464626304</v>
      </c>
      <c r="T17" s="68">
        <v>38.492925938037899</v>
      </c>
      <c r="U17" s="70">
        <v>44.155846185972102</v>
      </c>
    </row>
    <row r="18" spans="1:21" ht="12" thickBot="1" x14ac:dyDescent="0.2">
      <c r="A18" s="51"/>
      <c r="B18" s="53" t="s">
        <v>16</v>
      </c>
      <c r="C18" s="54"/>
      <c r="D18" s="68">
        <v>1157942.6375</v>
      </c>
      <c r="E18" s="68">
        <v>1280101.0134999999</v>
      </c>
      <c r="F18" s="69">
        <v>90.457129967735995</v>
      </c>
      <c r="G18" s="68">
        <v>2058216.7328999999</v>
      </c>
      <c r="H18" s="69">
        <v>-43.7404905425837</v>
      </c>
      <c r="I18" s="68">
        <v>169489.5258</v>
      </c>
      <c r="J18" s="69">
        <v>14.6371262540196</v>
      </c>
      <c r="K18" s="68">
        <v>337271.53169999999</v>
      </c>
      <c r="L18" s="69">
        <v>16.386589726378801</v>
      </c>
      <c r="M18" s="69">
        <v>-0.497468627293574</v>
      </c>
      <c r="N18" s="68">
        <v>26295120.547600001</v>
      </c>
      <c r="O18" s="68">
        <v>656203844.5812</v>
      </c>
      <c r="P18" s="68">
        <v>62073</v>
      </c>
      <c r="Q18" s="68">
        <v>108624</v>
      </c>
      <c r="R18" s="69">
        <v>-42.855170128148501</v>
      </c>
      <c r="S18" s="68">
        <v>18.6545299486089</v>
      </c>
      <c r="T18" s="68">
        <v>18.562248476395599</v>
      </c>
      <c r="U18" s="70">
        <v>0.49468666574542502</v>
      </c>
    </row>
    <row r="19" spans="1:21" ht="12" thickBot="1" x14ac:dyDescent="0.2">
      <c r="A19" s="51"/>
      <c r="B19" s="53" t="s">
        <v>17</v>
      </c>
      <c r="C19" s="54"/>
      <c r="D19" s="68">
        <v>504329.62209999998</v>
      </c>
      <c r="E19" s="68">
        <v>508954.17090000003</v>
      </c>
      <c r="F19" s="69">
        <v>99.091362432137601</v>
      </c>
      <c r="G19" s="68">
        <v>665308.54850000003</v>
      </c>
      <c r="H19" s="69">
        <v>-24.1961307671368</v>
      </c>
      <c r="I19" s="68">
        <v>48117.179600000003</v>
      </c>
      <c r="J19" s="69">
        <v>9.5408196329302992</v>
      </c>
      <c r="K19" s="68">
        <v>82624.743499999997</v>
      </c>
      <c r="L19" s="69">
        <v>12.419011252190501</v>
      </c>
      <c r="M19" s="69">
        <v>-0.41764200938185098</v>
      </c>
      <c r="N19" s="68">
        <v>10067741.2673</v>
      </c>
      <c r="O19" s="68">
        <v>211431253.04859999</v>
      </c>
      <c r="P19" s="68">
        <v>11369</v>
      </c>
      <c r="Q19" s="68">
        <v>18280</v>
      </c>
      <c r="R19" s="69">
        <v>-37.806345733041603</v>
      </c>
      <c r="S19" s="68">
        <v>44.360068792329997</v>
      </c>
      <c r="T19" s="68">
        <v>37.736960869803099</v>
      </c>
      <c r="U19" s="70">
        <v>14.9303373570785</v>
      </c>
    </row>
    <row r="20" spans="1:21" ht="12" thickBot="1" x14ac:dyDescent="0.2">
      <c r="A20" s="51"/>
      <c r="B20" s="53" t="s">
        <v>18</v>
      </c>
      <c r="C20" s="54"/>
      <c r="D20" s="68">
        <v>836465.44140000001</v>
      </c>
      <c r="E20" s="68">
        <v>833404.88630000001</v>
      </c>
      <c r="F20" s="69">
        <v>100.367235079889</v>
      </c>
      <c r="G20" s="68">
        <v>1022521.9321</v>
      </c>
      <c r="H20" s="69">
        <v>-18.195843517790099</v>
      </c>
      <c r="I20" s="68">
        <v>63520.898999999998</v>
      </c>
      <c r="J20" s="69">
        <v>7.5939657343983598</v>
      </c>
      <c r="K20" s="68">
        <v>77353.319399999993</v>
      </c>
      <c r="L20" s="69">
        <v>7.5649545473451099</v>
      </c>
      <c r="M20" s="69">
        <v>-0.178821290505602</v>
      </c>
      <c r="N20" s="68">
        <v>16677972.5275</v>
      </c>
      <c r="O20" s="68">
        <v>323041794.24610001</v>
      </c>
      <c r="P20" s="68">
        <v>36795</v>
      </c>
      <c r="Q20" s="68">
        <v>49522</v>
      </c>
      <c r="R20" s="69">
        <v>-25.699689027099101</v>
      </c>
      <c r="S20" s="68">
        <v>22.733127908683201</v>
      </c>
      <c r="T20" s="68">
        <v>22.7001487197609</v>
      </c>
      <c r="U20" s="70">
        <v>0.145071056894606</v>
      </c>
    </row>
    <row r="21" spans="1:21" ht="12" thickBot="1" x14ac:dyDescent="0.2">
      <c r="A21" s="51"/>
      <c r="B21" s="53" t="s">
        <v>19</v>
      </c>
      <c r="C21" s="54"/>
      <c r="D21" s="68">
        <v>357335.20110000001</v>
      </c>
      <c r="E21" s="68">
        <v>321147.23220000003</v>
      </c>
      <c r="F21" s="69">
        <v>111.268342140798</v>
      </c>
      <c r="G21" s="68">
        <v>421567.75089999998</v>
      </c>
      <c r="H21" s="69">
        <v>-15.236590005490401</v>
      </c>
      <c r="I21" s="68">
        <v>-8339.3696</v>
      </c>
      <c r="J21" s="69">
        <v>-2.3337666074678798</v>
      </c>
      <c r="K21" s="68">
        <v>49370.485200000003</v>
      </c>
      <c r="L21" s="69">
        <v>11.711162700325</v>
      </c>
      <c r="M21" s="69">
        <v>-1.1689140701416501</v>
      </c>
      <c r="N21" s="68">
        <v>5682878.8186999997</v>
      </c>
      <c r="O21" s="68">
        <v>125611914.9278</v>
      </c>
      <c r="P21" s="68">
        <v>31907</v>
      </c>
      <c r="Q21" s="68">
        <v>44293</v>
      </c>
      <c r="R21" s="69">
        <v>-27.963786602849201</v>
      </c>
      <c r="S21" s="68">
        <v>11.1992729213025</v>
      </c>
      <c r="T21" s="68">
        <v>10.8942947418328</v>
      </c>
      <c r="U21" s="70">
        <v>2.7231962432992298</v>
      </c>
    </row>
    <row r="22" spans="1:21" ht="12" thickBot="1" x14ac:dyDescent="0.2">
      <c r="A22" s="51"/>
      <c r="B22" s="53" t="s">
        <v>20</v>
      </c>
      <c r="C22" s="54"/>
      <c r="D22" s="68">
        <v>878350.98699999996</v>
      </c>
      <c r="E22" s="68">
        <v>1003776.2378</v>
      </c>
      <c r="F22" s="69">
        <v>87.504660294121194</v>
      </c>
      <c r="G22" s="68">
        <v>1398264.3133</v>
      </c>
      <c r="H22" s="69">
        <v>-37.182764471258601</v>
      </c>
      <c r="I22" s="68">
        <v>72616.963900000002</v>
      </c>
      <c r="J22" s="69">
        <v>8.2674198554751595</v>
      </c>
      <c r="K22" s="68">
        <v>175035.25150000001</v>
      </c>
      <c r="L22" s="69">
        <v>12.5180375294643</v>
      </c>
      <c r="M22" s="69">
        <v>-0.58512949090143695</v>
      </c>
      <c r="N22" s="68">
        <v>17822216.7194</v>
      </c>
      <c r="O22" s="68">
        <v>389360008.53399998</v>
      </c>
      <c r="P22" s="68">
        <v>53155</v>
      </c>
      <c r="Q22" s="68">
        <v>88313</v>
      </c>
      <c r="R22" s="69">
        <v>-39.810673400292103</v>
      </c>
      <c r="S22" s="68">
        <v>16.5243342488947</v>
      </c>
      <c r="T22" s="68">
        <v>15.9773995244188</v>
      </c>
      <c r="U22" s="70">
        <v>3.3098744932038402</v>
      </c>
    </row>
    <row r="23" spans="1:21" ht="12" thickBot="1" x14ac:dyDescent="0.2">
      <c r="A23" s="51"/>
      <c r="B23" s="53" t="s">
        <v>21</v>
      </c>
      <c r="C23" s="54"/>
      <c r="D23" s="68">
        <v>2348145.0871000001</v>
      </c>
      <c r="E23" s="68">
        <v>2623919.8144</v>
      </c>
      <c r="F23" s="69">
        <v>89.489971233627102</v>
      </c>
      <c r="G23" s="68">
        <v>3118586.4758000001</v>
      </c>
      <c r="H23" s="69">
        <v>-24.704826839934299</v>
      </c>
      <c r="I23" s="68">
        <v>228553.1164</v>
      </c>
      <c r="J23" s="69">
        <v>9.7333472984953904</v>
      </c>
      <c r="K23" s="68">
        <v>275792.84860000003</v>
      </c>
      <c r="L23" s="69">
        <v>8.8435209586180203</v>
      </c>
      <c r="M23" s="69">
        <v>-0.17128700921652601</v>
      </c>
      <c r="N23" s="68">
        <v>42545724.824199997</v>
      </c>
      <c r="O23" s="68">
        <v>829566033.30669999</v>
      </c>
      <c r="P23" s="68">
        <v>77038</v>
      </c>
      <c r="Q23" s="68">
        <v>114579</v>
      </c>
      <c r="R23" s="69">
        <v>-32.764293631468199</v>
      </c>
      <c r="S23" s="68">
        <v>30.480348491653501</v>
      </c>
      <c r="T23" s="68">
        <v>30.035125519510601</v>
      </c>
      <c r="U23" s="70">
        <v>1.4606885884681799</v>
      </c>
    </row>
    <row r="24" spans="1:21" ht="12" thickBot="1" x14ac:dyDescent="0.2">
      <c r="A24" s="51"/>
      <c r="B24" s="53" t="s">
        <v>22</v>
      </c>
      <c r="C24" s="54"/>
      <c r="D24" s="68">
        <v>199272.89780000001</v>
      </c>
      <c r="E24" s="68">
        <v>220659.79389999999</v>
      </c>
      <c r="F24" s="69">
        <v>90.307751257262495</v>
      </c>
      <c r="G24" s="68">
        <v>337131.12569999998</v>
      </c>
      <c r="H24" s="69">
        <v>-40.891575233155599</v>
      </c>
      <c r="I24" s="68">
        <v>38618.5314</v>
      </c>
      <c r="J24" s="69">
        <v>19.379720888466998</v>
      </c>
      <c r="K24" s="68">
        <v>53793.2981</v>
      </c>
      <c r="L24" s="69">
        <v>15.9561944891047</v>
      </c>
      <c r="M24" s="69">
        <v>-0.28209400122280298</v>
      </c>
      <c r="N24" s="68">
        <v>4114270.4111000001</v>
      </c>
      <c r="O24" s="68">
        <v>88656662.889899999</v>
      </c>
      <c r="P24" s="68">
        <v>22911</v>
      </c>
      <c r="Q24" s="68">
        <v>32896</v>
      </c>
      <c r="R24" s="69">
        <v>-30.353234435797699</v>
      </c>
      <c r="S24" s="68">
        <v>8.6976953341189809</v>
      </c>
      <c r="T24" s="68">
        <v>9.1511539457684794</v>
      </c>
      <c r="U24" s="70">
        <v>-5.2135490406371297</v>
      </c>
    </row>
    <row r="25" spans="1:21" ht="12" thickBot="1" x14ac:dyDescent="0.2">
      <c r="A25" s="51"/>
      <c r="B25" s="53" t="s">
        <v>23</v>
      </c>
      <c r="C25" s="54"/>
      <c r="D25" s="68">
        <v>216679.57920000001</v>
      </c>
      <c r="E25" s="68">
        <v>238521.2359</v>
      </c>
      <c r="F25" s="69">
        <v>90.842888006350506</v>
      </c>
      <c r="G25" s="68">
        <v>284391.3579</v>
      </c>
      <c r="H25" s="69">
        <v>-23.809365797890901</v>
      </c>
      <c r="I25" s="68">
        <v>18757.5861</v>
      </c>
      <c r="J25" s="69">
        <v>8.6568315155745896</v>
      </c>
      <c r="K25" s="68">
        <v>29168.890299999999</v>
      </c>
      <c r="L25" s="69">
        <v>10.2566022102038</v>
      </c>
      <c r="M25" s="69">
        <v>-0.35693178907118001</v>
      </c>
      <c r="N25" s="68">
        <v>4658229.2921000002</v>
      </c>
      <c r="O25" s="68">
        <v>87164802.597000003</v>
      </c>
      <c r="P25" s="68">
        <v>16119</v>
      </c>
      <c r="Q25" s="68">
        <v>23209</v>
      </c>
      <c r="R25" s="69">
        <v>-30.548494118660901</v>
      </c>
      <c r="S25" s="68">
        <v>13.442495142378601</v>
      </c>
      <c r="T25" s="68">
        <v>14.5473651773019</v>
      </c>
      <c r="U25" s="70">
        <v>-8.2192332838578395</v>
      </c>
    </row>
    <row r="26" spans="1:21" ht="12" thickBot="1" x14ac:dyDescent="0.2">
      <c r="A26" s="51"/>
      <c r="B26" s="53" t="s">
        <v>24</v>
      </c>
      <c r="C26" s="54"/>
      <c r="D26" s="68">
        <v>423092.5894</v>
      </c>
      <c r="E26" s="68">
        <v>436211.86440000002</v>
      </c>
      <c r="F26" s="69">
        <v>96.992453422135796</v>
      </c>
      <c r="G26" s="68">
        <v>646779.57109999994</v>
      </c>
      <c r="H26" s="69">
        <v>-34.584732062512103</v>
      </c>
      <c r="I26" s="68">
        <v>102292.6124</v>
      </c>
      <c r="J26" s="69">
        <v>24.177358564720802</v>
      </c>
      <c r="K26" s="68">
        <v>121370.5775</v>
      </c>
      <c r="L26" s="69">
        <v>18.765369675109099</v>
      </c>
      <c r="M26" s="69">
        <v>-0.157187726160403</v>
      </c>
      <c r="N26" s="68">
        <v>7806701.6909999996</v>
      </c>
      <c r="O26" s="68">
        <v>181398903.13150001</v>
      </c>
      <c r="P26" s="68">
        <v>33941</v>
      </c>
      <c r="Q26" s="68">
        <v>44522</v>
      </c>
      <c r="R26" s="69">
        <v>-23.7657787161403</v>
      </c>
      <c r="S26" s="68">
        <v>12.4655310509413</v>
      </c>
      <c r="T26" s="68">
        <v>14.093190076816001</v>
      </c>
      <c r="U26" s="70">
        <v>-13.0572778586253</v>
      </c>
    </row>
    <row r="27" spans="1:21" ht="12" thickBot="1" x14ac:dyDescent="0.2">
      <c r="A27" s="51"/>
      <c r="B27" s="53" t="s">
        <v>25</v>
      </c>
      <c r="C27" s="54"/>
      <c r="D27" s="68">
        <v>197547.33840000001</v>
      </c>
      <c r="E27" s="68">
        <v>200966.81020000001</v>
      </c>
      <c r="F27" s="69">
        <v>98.298489289551398</v>
      </c>
      <c r="G27" s="68">
        <v>272923.90549999999</v>
      </c>
      <c r="H27" s="69">
        <v>-27.618162271974398</v>
      </c>
      <c r="I27" s="68">
        <v>61431.435700000002</v>
      </c>
      <c r="J27" s="69">
        <v>31.097070807206599</v>
      </c>
      <c r="K27" s="68">
        <v>74038.506500000003</v>
      </c>
      <c r="L27" s="69">
        <v>27.127893529282701</v>
      </c>
      <c r="M27" s="69">
        <v>-0.17027721649139399</v>
      </c>
      <c r="N27" s="68">
        <v>3505639.9169999999</v>
      </c>
      <c r="O27" s="68">
        <v>81081154.364999995</v>
      </c>
      <c r="P27" s="68">
        <v>28863</v>
      </c>
      <c r="Q27" s="68">
        <v>41346</v>
      </c>
      <c r="R27" s="69">
        <v>-30.1915542011319</v>
      </c>
      <c r="S27" s="68">
        <v>6.8443106537781899</v>
      </c>
      <c r="T27" s="68">
        <v>6.9127583490543199</v>
      </c>
      <c r="U27" s="70">
        <v>-1.0000670445655999</v>
      </c>
    </row>
    <row r="28" spans="1:21" ht="12" thickBot="1" x14ac:dyDescent="0.2">
      <c r="A28" s="51"/>
      <c r="B28" s="53" t="s">
        <v>26</v>
      </c>
      <c r="C28" s="54"/>
      <c r="D28" s="68">
        <v>897724.19590000005</v>
      </c>
      <c r="E28" s="68">
        <v>1000321.0934</v>
      </c>
      <c r="F28" s="69">
        <v>89.7436035112203</v>
      </c>
      <c r="G28" s="68">
        <v>1015544.8161000001</v>
      </c>
      <c r="H28" s="69">
        <v>-11.6017154863206</v>
      </c>
      <c r="I28" s="68">
        <v>30369.779600000002</v>
      </c>
      <c r="J28" s="69">
        <v>3.38297438552976</v>
      </c>
      <c r="K28" s="68">
        <v>70267.536200000002</v>
      </c>
      <c r="L28" s="69">
        <v>6.9191959907637202</v>
      </c>
      <c r="M28" s="69">
        <v>-0.567797858835415</v>
      </c>
      <c r="N28" s="68">
        <v>15438309.921</v>
      </c>
      <c r="O28" s="68">
        <v>275853155.95109999</v>
      </c>
      <c r="P28" s="68">
        <v>47306</v>
      </c>
      <c r="Q28" s="68">
        <v>56796</v>
      </c>
      <c r="R28" s="69">
        <v>-16.708923163603099</v>
      </c>
      <c r="S28" s="68">
        <v>18.976962666469401</v>
      </c>
      <c r="T28" s="68">
        <v>20.2346647563209</v>
      </c>
      <c r="U28" s="70">
        <v>-6.6275204939605601</v>
      </c>
    </row>
    <row r="29" spans="1:21" ht="12" thickBot="1" x14ac:dyDescent="0.2">
      <c r="A29" s="51"/>
      <c r="B29" s="53" t="s">
        <v>27</v>
      </c>
      <c r="C29" s="54"/>
      <c r="D29" s="68">
        <v>639336.39450000005</v>
      </c>
      <c r="E29" s="68">
        <v>519457.60570000001</v>
      </c>
      <c r="F29" s="69">
        <v>123.07768477823301</v>
      </c>
      <c r="G29" s="68">
        <v>658333.34380000003</v>
      </c>
      <c r="H29" s="69">
        <v>-2.8856125060211402</v>
      </c>
      <c r="I29" s="68">
        <v>71538.374500000005</v>
      </c>
      <c r="J29" s="69">
        <v>11.189473196805499</v>
      </c>
      <c r="K29" s="68">
        <v>84350.755300000004</v>
      </c>
      <c r="L29" s="69">
        <v>12.812772753255199</v>
      </c>
      <c r="M29" s="69">
        <v>-0.15189408505509899</v>
      </c>
      <c r="N29" s="68">
        <v>9983868.2314999998</v>
      </c>
      <c r="O29" s="68">
        <v>194076908.17230001</v>
      </c>
      <c r="P29" s="68">
        <v>108127</v>
      </c>
      <c r="Q29" s="68">
        <v>119555</v>
      </c>
      <c r="R29" s="69">
        <v>-9.5587804776044507</v>
      </c>
      <c r="S29" s="68">
        <v>5.9128283823651797</v>
      </c>
      <c r="T29" s="68">
        <v>6.3486557074150003</v>
      </c>
      <c r="U29" s="70">
        <v>-7.3708773004414603</v>
      </c>
    </row>
    <row r="30" spans="1:21" ht="12" thickBot="1" x14ac:dyDescent="0.2">
      <c r="A30" s="51"/>
      <c r="B30" s="53" t="s">
        <v>28</v>
      </c>
      <c r="C30" s="54"/>
      <c r="D30" s="68">
        <v>963676.30689999997</v>
      </c>
      <c r="E30" s="68">
        <v>910805.23349999997</v>
      </c>
      <c r="F30" s="69">
        <v>105.80487149781</v>
      </c>
      <c r="G30" s="68">
        <v>1294790.3256999999</v>
      </c>
      <c r="H30" s="69">
        <v>-25.5727906076986</v>
      </c>
      <c r="I30" s="68">
        <v>119485.35189999999</v>
      </c>
      <c r="J30" s="69">
        <v>12.3989093686827</v>
      </c>
      <c r="K30" s="68">
        <v>169649.10140000001</v>
      </c>
      <c r="L30" s="69">
        <v>13.102438134783201</v>
      </c>
      <c r="M30" s="69">
        <v>-0.29569121843871998</v>
      </c>
      <c r="N30" s="68">
        <v>17500001.6862</v>
      </c>
      <c r="O30" s="68">
        <v>351350337.01499999</v>
      </c>
      <c r="P30" s="68">
        <v>70288</v>
      </c>
      <c r="Q30" s="68">
        <v>102423</v>
      </c>
      <c r="R30" s="69">
        <v>-31.374788865782101</v>
      </c>
      <c r="S30" s="68">
        <v>13.7103958983041</v>
      </c>
      <c r="T30" s="68">
        <v>13.547811669253999</v>
      </c>
      <c r="U30" s="70">
        <v>1.18584634795451</v>
      </c>
    </row>
    <row r="31" spans="1:21" ht="12" thickBot="1" x14ac:dyDescent="0.2">
      <c r="A31" s="51"/>
      <c r="B31" s="53" t="s">
        <v>29</v>
      </c>
      <c r="C31" s="54"/>
      <c r="D31" s="68">
        <v>879944.04669999995</v>
      </c>
      <c r="E31" s="68">
        <v>608845.00760000001</v>
      </c>
      <c r="F31" s="69">
        <v>144.52677376277501</v>
      </c>
      <c r="G31" s="68">
        <v>1059701.1909</v>
      </c>
      <c r="H31" s="69">
        <v>-16.963002943059202</v>
      </c>
      <c r="I31" s="68">
        <v>26520.888299999999</v>
      </c>
      <c r="J31" s="69">
        <v>3.0139289423525999</v>
      </c>
      <c r="K31" s="68">
        <v>36909.7333</v>
      </c>
      <c r="L31" s="69">
        <v>3.4830321619864102</v>
      </c>
      <c r="M31" s="69">
        <v>-0.281466271120415</v>
      </c>
      <c r="N31" s="68">
        <v>17421781.316</v>
      </c>
      <c r="O31" s="68">
        <v>299523266.11140001</v>
      </c>
      <c r="P31" s="68">
        <v>27600</v>
      </c>
      <c r="Q31" s="68">
        <v>35691</v>
      </c>
      <c r="R31" s="69">
        <v>-22.669580566529401</v>
      </c>
      <c r="S31" s="68">
        <v>31.8820306775362</v>
      </c>
      <c r="T31" s="68">
        <v>26.213192544338899</v>
      </c>
      <c r="U31" s="70">
        <v>17.780668334879699</v>
      </c>
    </row>
    <row r="32" spans="1:21" ht="12" thickBot="1" x14ac:dyDescent="0.2">
      <c r="A32" s="51"/>
      <c r="B32" s="53" t="s">
        <v>30</v>
      </c>
      <c r="C32" s="54"/>
      <c r="D32" s="68">
        <v>100922.81849999999</v>
      </c>
      <c r="E32" s="68">
        <v>108856.883</v>
      </c>
      <c r="F32" s="69">
        <v>92.7114719057315</v>
      </c>
      <c r="G32" s="68">
        <v>151985.69620000001</v>
      </c>
      <c r="H32" s="69">
        <v>-33.597160112228998</v>
      </c>
      <c r="I32" s="68">
        <v>28653.5386</v>
      </c>
      <c r="J32" s="69">
        <v>28.391536251041199</v>
      </c>
      <c r="K32" s="68">
        <v>33000.648699999998</v>
      </c>
      <c r="L32" s="69">
        <v>21.712996370772998</v>
      </c>
      <c r="M32" s="69">
        <v>-0.13172801963738401</v>
      </c>
      <c r="N32" s="68">
        <v>1699485.6303000001</v>
      </c>
      <c r="O32" s="68">
        <v>43289270.095700003</v>
      </c>
      <c r="P32" s="68">
        <v>22992</v>
      </c>
      <c r="Q32" s="68">
        <v>32113</v>
      </c>
      <c r="R32" s="69">
        <v>-28.402827515336501</v>
      </c>
      <c r="S32" s="68">
        <v>4.38947540448852</v>
      </c>
      <c r="T32" s="68">
        <v>4.5641140005605196</v>
      </c>
      <c r="U32" s="70">
        <v>-3.9785755694957099</v>
      </c>
    </row>
    <row r="33" spans="1:21" ht="12" thickBot="1" x14ac:dyDescent="0.2">
      <c r="A33" s="51"/>
      <c r="B33" s="53" t="s">
        <v>31</v>
      </c>
      <c r="C33" s="54"/>
      <c r="D33" s="71"/>
      <c r="E33" s="71"/>
      <c r="F33" s="71"/>
      <c r="G33" s="68">
        <v>18.974599999999999</v>
      </c>
      <c r="H33" s="71"/>
      <c r="I33" s="71"/>
      <c r="J33" s="71"/>
      <c r="K33" s="68">
        <v>4.5938999999999997</v>
      </c>
      <c r="L33" s="69">
        <v>24.210787052164498</v>
      </c>
      <c r="M33" s="71"/>
      <c r="N33" s="68">
        <v>14.923500000000001</v>
      </c>
      <c r="O33" s="68">
        <v>4961.1427000000003</v>
      </c>
      <c r="P33" s="71"/>
      <c r="Q33" s="71"/>
      <c r="R33" s="71"/>
      <c r="S33" s="71"/>
      <c r="T33" s="71"/>
      <c r="U33" s="72"/>
    </row>
    <row r="34" spans="1:21" ht="12" thickBot="1" x14ac:dyDescent="0.2">
      <c r="A34" s="51"/>
      <c r="B34" s="53" t="s">
        <v>36</v>
      </c>
      <c r="C34" s="54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</row>
    <row r="35" spans="1:21" ht="12" thickBot="1" x14ac:dyDescent="0.2">
      <c r="A35" s="51"/>
      <c r="B35" s="53" t="s">
        <v>32</v>
      </c>
      <c r="C35" s="54"/>
      <c r="D35" s="68">
        <v>129087.82580000001</v>
      </c>
      <c r="E35" s="68">
        <v>116998.9837</v>
      </c>
      <c r="F35" s="69">
        <v>110.332433426086</v>
      </c>
      <c r="G35" s="68">
        <v>185685.94750000001</v>
      </c>
      <c r="H35" s="69">
        <v>-30.480562725404901</v>
      </c>
      <c r="I35" s="68">
        <v>14464.6266</v>
      </c>
      <c r="J35" s="69">
        <v>11.205260070311001</v>
      </c>
      <c r="K35" s="68">
        <v>18738.447499999998</v>
      </c>
      <c r="L35" s="69">
        <v>10.091473130997199</v>
      </c>
      <c r="M35" s="69">
        <v>-0.22807764090381599</v>
      </c>
      <c r="N35" s="68">
        <v>2985867.2497999999</v>
      </c>
      <c r="O35" s="68">
        <v>49555905.114100002</v>
      </c>
      <c r="P35" s="68">
        <v>10009</v>
      </c>
      <c r="Q35" s="68">
        <v>13206</v>
      </c>
      <c r="R35" s="69">
        <v>-24.208693018325</v>
      </c>
      <c r="S35" s="68">
        <v>12.8971751223899</v>
      </c>
      <c r="T35" s="68">
        <v>13.408161903680099</v>
      </c>
      <c r="U35" s="70">
        <v>-3.9620054503501998</v>
      </c>
    </row>
    <row r="36" spans="1:21" ht="12" thickBot="1" x14ac:dyDescent="0.2">
      <c r="A36" s="51"/>
      <c r="B36" s="53" t="s">
        <v>37</v>
      </c>
      <c r="C36" s="54"/>
      <c r="D36" s="71"/>
      <c r="E36" s="68">
        <v>987402.17180000001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</row>
    <row r="37" spans="1:21" ht="12" thickBot="1" x14ac:dyDescent="0.2">
      <c r="A37" s="51"/>
      <c r="B37" s="53" t="s">
        <v>38</v>
      </c>
      <c r="C37" s="54"/>
      <c r="D37" s="71"/>
      <c r="E37" s="68">
        <v>508620.71279999998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1:21" ht="12" thickBot="1" x14ac:dyDescent="0.2">
      <c r="A38" s="51"/>
      <c r="B38" s="53" t="s">
        <v>39</v>
      </c>
      <c r="C38" s="54"/>
      <c r="D38" s="71"/>
      <c r="E38" s="68">
        <v>451971.64189999999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</row>
    <row r="39" spans="1:21" ht="12" customHeight="1" thickBot="1" x14ac:dyDescent="0.2">
      <c r="A39" s="51"/>
      <c r="B39" s="53" t="s">
        <v>33</v>
      </c>
      <c r="C39" s="54"/>
      <c r="D39" s="68">
        <v>183807.60620000001</v>
      </c>
      <c r="E39" s="68">
        <v>338770.39319999999</v>
      </c>
      <c r="F39" s="69">
        <v>54.257281595291403</v>
      </c>
      <c r="G39" s="68">
        <v>448790.25709999999</v>
      </c>
      <c r="H39" s="69">
        <v>-59.043761915035603</v>
      </c>
      <c r="I39" s="68">
        <v>10664.5784</v>
      </c>
      <c r="J39" s="69">
        <v>5.80203323490103</v>
      </c>
      <c r="K39" s="68">
        <v>28537.512999999999</v>
      </c>
      <c r="L39" s="69">
        <v>6.3587639322663003</v>
      </c>
      <c r="M39" s="69">
        <v>-0.626296152716601</v>
      </c>
      <c r="N39" s="68">
        <v>4761934.8947999999</v>
      </c>
      <c r="O39" s="68">
        <v>83231960.870399997</v>
      </c>
      <c r="P39" s="68">
        <v>306</v>
      </c>
      <c r="Q39" s="68">
        <v>481</v>
      </c>
      <c r="R39" s="69">
        <v>-36.382536382536401</v>
      </c>
      <c r="S39" s="68">
        <v>600.67845163398704</v>
      </c>
      <c r="T39" s="68">
        <v>756.94315738045805</v>
      </c>
      <c r="U39" s="70">
        <v>-26.0147014299238</v>
      </c>
    </row>
    <row r="40" spans="1:21" ht="12" thickBot="1" x14ac:dyDescent="0.2">
      <c r="A40" s="51"/>
      <c r="B40" s="53" t="s">
        <v>34</v>
      </c>
      <c r="C40" s="54"/>
      <c r="D40" s="68">
        <v>327414.39789999998</v>
      </c>
      <c r="E40" s="68">
        <v>295460.33769999997</v>
      </c>
      <c r="F40" s="69">
        <v>110.81500835230401</v>
      </c>
      <c r="G40" s="68">
        <v>457465.78240000003</v>
      </c>
      <c r="H40" s="69">
        <v>-28.428658383521501</v>
      </c>
      <c r="I40" s="68">
        <v>24766.015800000001</v>
      </c>
      <c r="J40" s="69">
        <v>7.5641193419857196</v>
      </c>
      <c r="K40" s="68">
        <v>20005.861499999999</v>
      </c>
      <c r="L40" s="69">
        <v>4.3731929839743096</v>
      </c>
      <c r="M40" s="69">
        <v>0.23793798132612301</v>
      </c>
      <c r="N40" s="68">
        <v>7200922.1583000002</v>
      </c>
      <c r="O40" s="68">
        <v>156372522.45469999</v>
      </c>
      <c r="P40" s="68">
        <v>1740</v>
      </c>
      <c r="Q40" s="68">
        <v>2360</v>
      </c>
      <c r="R40" s="69">
        <v>-26.271186440678001</v>
      </c>
      <c r="S40" s="68">
        <v>188.16919419540201</v>
      </c>
      <c r="T40" s="68">
        <v>188.70164813559299</v>
      </c>
      <c r="U40" s="70">
        <v>-0.28296552072066</v>
      </c>
    </row>
    <row r="41" spans="1:21" ht="12" thickBot="1" x14ac:dyDescent="0.2">
      <c r="A41" s="51"/>
      <c r="B41" s="53" t="s">
        <v>40</v>
      </c>
      <c r="C41" s="54"/>
      <c r="D41" s="71"/>
      <c r="E41" s="68">
        <v>426482.35920000001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</row>
    <row r="42" spans="1:21" ht="12" thickBot="1" x14ac:dyDescent="0.2">
      <c r="A42" s="51"/>
      <c r="B42" s="53" t="s">
        <v>41</v>
      </c>
      <c r="C42" s="54"/>
      <c r="D42" s="71"/>
      <c r="E42" s="68">
        <v>185467.4909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</row>
    <row r="43" spans="1:21" ht="12" thickBot="1" x14ac:dyDescent="0.2">
      <c r="A43" s="51"/>
      <c r="B43" s="53" t="s">
        <v>71</v>
      </c>
      <c r="C43" s="54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</row>
    <row r="44" spans="1:21" ht="12" thickBot="1" x14ac:dyDescent="0.2">
      <c r="A44" s="52"/>
      <c r="B44" s="53" t="s">
        <v>35</v>
      </c>
      <c r="C44" s="54"/>
      <c r="D44" s="73">
        <v>10643.116900000001</v>
      </c>
      <c r="E44" s="74"/>
      <c r="F44" s="74"/>
      <c r="G44" s="73">
        <v>47488.8145</v>
      </c>
      <c r="H44" s="75">
        <v>-77.588160470925203</v>
      </c>
      <c r="I44" s="73">
        <v>1042.5728999999999</v>
      </c>
      <c r="J44" s="75">
        <v>9.79574789787379</v>
      </c>
      <c r="K44" s="73">
        <v>4757.0191000000004</v>
      </c>
      <c r="L44" s="75">
        <v>10.017135929977799</v>
      </c>
      <c r="M44" s="75">
        <v>-0.78083482994634201</v>
      </c>
      <c r="N44" s="73">
        <v>342227.68170000002</v>
      </c>
      <c r="O44" s="73">
        <v>9853138.0346000008</v>
      </c>
      <c r="P44" s="73">
        <v>25</v>
      </c>
      <c r="Q44" s="73">
        <v>27</v>
      </c>
      <c r="R44" s="75">
        <v>-7.4074074074074101</v>
      </c>
      <c r="S44" s="73">
        <v>425.72467599999999</v>
      </c>
      <c r="T44" s="73">
        <v>898.86608888888895</v>
      </c>
      <c r="U44" s="76">
        <v>-111.137887832673</v>
      </c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53206</v>
      </c>
      <c r="D2" s="32">
        <v>544291.52238803403</v>
      </c>
      <c r="E2" s="32">
        <v>416345.71066239302</v>
      </c>
      <c r="F2" s="32">
        <v>127945.811725641</v>
      </c>
      <c r="G2" s="32">
        <v>416345.71066239302</v>
      </c>
      <c r="H2" s="32">
        <v>0.23506853673614</v>
      </c>
    </row>
    <row r="3" spans="1:8" ht="14.25" x14ac:dyDescent="0.2">
      <c r="A3" s="32">
        <v>2</v>
      </c>
      <c r="B3" s="33">
        <v>13</v>
      </c>
      <c r="C3" s="32">
        <v>7779.17</v>
      </c>
      <c r="D3" s="32">
        <v>69207.530022902996</v>
      </c>
      <c r="E3" s="32">
        <v>53863.179902238902</v>
      </c>
      <c r="F3" s="32">
        <v>15344.350120664099</v>
      </c>
      <c r="G3" s="32">
        <v>53863.179902238902</v>
      </c>
      <c r="H3" s="32">
        <v>0.221715037591808</v>
      </c>
    </row>
    <row r="4" spans="1:8" ht="14.25" x14ac:dyDescent="0.2">
      <c r="A4" s="32">
        <v>3</v>
      </c>
      <c r="B4" s="33">
        <v>14</v>
      </c>
      <c r="C4" s="32">
        <v>90911</v>
      </c>
      <c r="D4" s="32">
        <v>86931.440751282105</v>
      </c>
      <c r="E4" s="32">
        <v>63453.303229914498</v>
      </c>
      <c r="F4" s="32">
        <v>23478.137521367498</v>
      </c>
      <c r="G4" s="32">
        <v>63453.303229914498</v>
      </c>
      <c r="H4" s="32">
        <v>0.270076480022233</v>
      </c>
    </row>
    <row r="5" spans="1:8" ht="14.25" x14ac:dyDescent="0.2">
      <c r="A5" s="32">
        <v>4</v>
      </c>
      <c r="B5" s="33">
        <v>15</v>
      </c>
      <c r="C5" s="32">
        <v>3042</v>
      </c>
      <c r="D5" s="32">
        <v>44919.594857265001</v>
      </c>
      <c r="E5" s="32">
        <v>35091.216167521401</v>
      </c>
      <c r="F5" s="32">
        <v>9828.3786897435893</v>
      </c>
      <c r="G5" s="32">
        <v>35091.216167521401</v>
      </c>
      <c r="H5" s="32">
        <v>0.21879936185920501</v>
      </c>
    </row>
    <row r="6" spans="1:8" ht="14.25" x14ac:dyDescent="0.2">
      <c r="A6" s="32">
        <v>5</v>
      </c>
      <c r="B6" s="33">
        <v>16</v>
      </c>
      <c r="C6" s="32">
        <v>7063</v>
      </c>
      <c r="D6" s="32">
        <v>246997.78509401699</v>
      </c>
      <c r="E6" s="32">
        <v>206622.42439914501</v>
      </c>
      <c r="F6" s="32">
        <v>40375.360694871801</v>
      </c>
      <c r="G6" s="32">
        <v>206622.42439914501</v>
      </c>
      <c r="H6" s="32">
        <v>0.163464464588228</v>
      </c>
    </row>
    <row r="7" spans="1:8" ht="14.25" x14ac:dyDescent="0.2">
      <c r="A7" s="32">
        <v>6</v>
      </c>
      <c r="B7" s="33">
        <v>17</v>
      </c>
      <c r="C7" s="32">
        <v>15388</v>
      </c>
      <c r="D7" s="32">
        <v>243757.96767094001</v>
      </c>
      <c r="E7" s="32">
        <v>176365.661439316</v>
      </c>
      <c r="F7" s="32">
        <v>67392.306231623894</v>
      </c>
      <c r="G7" s="32">
        <v>176365.661439316</v>
      </c>
      <c r="H7" s="32">
        <v>0.27647221904393199</v>
      </c>
    </row>
    <row r="8" spans="1:8" ht="14.25" x14ac:dyDescent="0.2">
      <c r="A8" s="32">
        <v>7</v>
      </c>
      <c r="B8" s="33">
        <v>18</v>
      </c>
      <c r="C8" s="32">
        <v>69320</v>
      </c>
      <c r="D8" s="32">
        <v>171855.02110769201</v>
      </c>
      <c r="E8" s="32">
        <v>140973.71651623899</v>
      </c>
      <c r="F8" s="32">
        <v>30881.304591453001</v>
      </c>
      <c r="G8" s="32">
        <v>140973.71651623899</v>
      </c>
      <c r="H8" s="32">
        <v>0.17969393266724101</v>
      </c>
    </row>
    <row r="9" spans="1:8" ht="14.25" x14ac:dyDescent="0.2">
      <c r="A9" s="32">
        <v>8</v>
      </c>
      <c r="B9" s="33">
        <v>19</v>
      </c>
      <c r="C9" s="32">
        <v>17061</v>
      </c>
      <c r="D9" s="32">
        <v>100707.870235043</v>
      </c>
      <c r="E9" s="32">
        <v>81752.120268376093</v>
      </c>
      <c r="F9" s="32">
        <v>18955.749966666699</v>
      </c>
      <c r="G9" s="32">
        <v>81752.120268376093</v>
      </c>
      <c r="H9" s="32">
        <v>0.18822511013713</v>
      </c>
    </row>
    <row r="10" spans="1:8" ht="14.25" x14ac:dyDescent="0.2">
      <c r="A10" s="32">
        <v>9</v>
      </c>
      <c r="B10" s="33">
        <v>21</v>
      </c>
      <c r="C10" s="32">
        <v>161078</v>
      </c>
      <c r="D10" s="32">
        <v>629850.44301965798</v>
      </c>
      <c r="E10" s="32">
        <v>580221.65405213705</v>
      </c>
      <c r="F10" s="32">
        <v>49628.788967521403</v>
      </c>
      <c r="G10" s="32">
        <v>580221.65405213705</v>
      </c>
      <c r="H10" s="37">
        <v>7.8794560704901206E-2</v>
      </c>
    </row>
    <row r="11" spans="1:8" ht="14.25" x14ac:dyDescent="0.2">
      <c r="A11" s="32">
        <v>10</v>
      </c>
      <c r="B11" s="33">
        <v>22</v>
      </c>
      <c r="C11" s="32">
        <v>32268</v>
      </c>
      <c r="D11" s="32">
        <v>621603.56186837598</v>
      </c>
      <c r="E11" s="32">
        <v>588164.42764786305</v>
      </c>
      <c r="F11" s="32">
        <v>33439.134220512802</v>
      </c>
      <c r="G11" s="32">
        <v>588164.42764786305</v>
      </c>
      <c r="H11" s="32">
        <v>5.3794952718745098E-2</v>
      </c>
    </row>
    <row r="12" spans="1:8" ht="14.25" x14ac:dyDescent="0.2">
      <c r="A12" s="32">
        <v>11</v>
      </c>
      <c r="B12" s="33">
        <v>23</v>
      </c>
      <c r="C12" s="32">
        <v>148518.11499999999</v>
      </c>
      <c r="D12" s="32">
        <v>1157942.79285726</v>
      </c>
      <c r="E12" s="32">
        <v>988453.12051965797</v>
      </c>
      <c r="F12" s="32">
        <v>169489.67233760699</v>
      </c>
      <c r="G12" s="32">
        <v>988453.12051965797</v>
      </c>
      <c r="H12" s="32">
        <v>0.14637136945201301</v>
      </c>
    </row>
    <row r="13" spans="1:8" ht="14.25" x14ac:dyDescent="0.2">
      <c r="A13" s="32">
        <v>12</v>
      </c>
      <c r="B13" s="33">
        <v>24</v>
      </c>
      <c r="C13" s="32">
        <v>18025.907999999999</v>
      </c>
      <c r="D13" s="32">
        <v>504329.46892478602</v>
      </c>
      <c r="E13" s="32">
        <v>456212.44243333302</v>
      </c>
      <c r="F13" s="32">
        <v>48117.026491452998</v>
      </c>
      <c r="G13" s="32">
        <v>456212.44243333302</v>
      </c>
      <c r="H13" s="32">
        <v>9.5407921718389604E-2</v>
      </c>
    </row>
    <row r="14" spans="1:8" ht="14.25" x14ac:dyDescent="0.2">
      <c r="A14" s="32">
        <v>13</v>
      </c>
      <c r="B14" s="33">
        <v>25</v>
      </c>
      <c r="C14" s="32">
        <v>78084.3</v>
      </c>
      <c r="D14" s="32">
        <v>836465.35889999999</v>
      </c>
      <c r="E14" s="32">
        <v>772944.54240000003</v>
      </c>
      <c r="F14" s="32">
        <v>63520.816500000001</v>
      </c>
      <c r="G14" s="32">
        <v>772944.54240000003</v>
      </c>
      <c r="H14" s="32">
        <v>7.5939566204550904E-2</v>
      </c>
    </row>
    <row r="15" spans="1:8" ht="14.25" x14ac:dyDescent="0.2">
      <c r="A15" s="32">
        <v>14</v>
      </c>
      <c r="B15" s="33">
        <v>26</v>
      </c>
      <c r="C15" s="32">
        <v>70904</v>
      </c>
      <c r="D15" s="32">
        <v>357334.62037699099</v>
      </c>
      <c r="E15" s="32">
        <v>365674.57073274301</v>
      </c>
      <c r="F15" s="32">
        <v>-8339.9503557522094</v>
      </c>
      <c r="G15" s="32">
        <v>365674.57073274301</v>
      </c>
      <c r="H15" s="32">
        <v>-2.3339329245382099E-2</v>
      </c>
    </row>
    <row r="16" spans="1:8" ht="14.25" x14ac:dyDescent="0.2">
      <c r="A16" s="32">
        <v>15</v>
      </c>
      <c r="B16" s="33">
        <v>27</v>
      </c>
      <c r="C16" s="32">
        <v>126626.033</v>
      </c>
      <c r="D16" s="32">
        <v>878351.77720000001</v>
      </c>
      <c r="E16" s="32">
        <v>805734.02280000004</v>
      </c>
      <c r="F16" s="32">
        <v>72617.754400000005</v>
      </c>
      <c r="G16" s="32">
        <v>805734.02280000004</v>
      </c>
      <c r="H16" s="32">
        <v>8.2675024158874094E-2</v>
      </c>
    </row>
    <row r="17" spans="1:8" ht="14.25" x14ac:dyDescent="0.2">
      <c r="A17" s="32">
        <v>16</v>
      </c>
      <c r="B17" s="33">
        <v>29</v>
      </c>
      <c r="C17" s="32">
        <v>186285</v>
      </c>
      <c r="D17" s="32">
        <v>2348146.9877188001</v>
      </c>
      <c r="E17" s="32">
        <v>2119591.9974923101</v>
      </c>
      <c r="F17" s="32">
        <v>228554.99022649601</v>
      </c>
      <c r="G17" s="32">
        <v>2119591.9974923101</v>
      </c>
      <c r="H17" s="32">
        <v>9.7334192204268297E-2</v>
      </c>
    </row>
    <row r="18" spans="1:8" ht="14.25" x14ac:dyDescent="0.2">
      <c r="A18" s="32">
        <v>17</v>
      </c>
      <c r="B18" s="33">
        <v>31</v>
      </c>
      <c r="C18" s="32">
        <v>25909.505000000001</v>
      </c>
      <c r="D18" s="32">
        <v>199272.86958813999</v>
      </c>
      <c r="E18" s="32">
        <v>160654.36290003301</v>
      </c>
      <c r="F18" s="32">
        <v>38618.506688107402</v>
      </c>
      <c r="G18" s="32">
        <v>160654.36290003301</v>
      </c>
      <c r="H18" s="32">
        <v>0.193797112310997</v>
      </c>
    </row>
    <row r="19" spans="1:8" ht="14.25" x14ac:dyDescent="0.2">
      <c r="A19" s="32">
        <v>18</v>
      </c>
      <c r="B19" s="33">
        <v>32</v>
      </c>
      <c r="C19" s="32">
        <v>12983.446</v>
      </c>
      <c r="D19" s="32">
        <v>216679.57140542299</v>
      </c>
      <c r="E19" s="32">
        <v>197921.98694917501</v>
      </c>
      <c r="F19" s="32">
        <v>18757.5844562479</v>
      </c>
      <c r="G19" s="32">
        <v>197921.98694917501</v>
      </c>
      <c r="H19" s="32">
        <v>8.65683106837567E-2</v>
      </c>
    </row>
    <row r="20" spans="1:8" ht="14.25" x14ac:dyDescent="0.2">
      <c r="A20" s="32">
        <v>19</v>
      </c>
      <c r="B20" s="33">
        <v>33</v>
      </c>
      <c r="C20" s="32">
        <v>27293.566999999999</v>
      </c>
      <c r="D20" s="32">
        <v>423092.56862192001</v>
      </c>
      <c r="E20" s="32">
        <v>320799.94518283702</v>
      </c>
      <c r="F20" s="32">
        <v>102292.623439082</v>
      </c>
      <c r="G20" s="32">
        <v>320799.94518283702</v>
      </c>
      <c r="H20" s="32">
        <v>0.24177362361212301</v>
      </c>
    </row>
    <row r="21" spans="1:8" ht="14.25" x14ac:dyDescent="0.2">
      <c r="A21" s="32">
        <v>20</v>
      </c>
      <c r="B21" s="33">
        <v>34</v>
      </c>
      <c r="C21" s="32">
        <v>38337.004000000001</v>
      </c>
      <c r="D21" s="32">
        <v>197547.25431987701</v>
      </c>
      <c r="E21" s="32">
        <v>136115.905599305</v>
      </c>
      <c r="F21" s="32">
        <v>61431.348720572401</v>
      </c>
      <c r="G21" s="32">
        <v>136115.905599305</v>
      </c>
      <c r="H21" s="32">
        <v>0.31097040013069499</v>
      </c>
    </row>
    <row r="22" spans="1:8" ht="14.25" x14ac:dyDescent="0.2">
      <c r="A22" s="32">
        <v>21</v>
      </c>
      <c r="B22" s="33">
        <v>35</v>
      </c>
      <c r="C22" s="32">
        <v>37471.266000000003</v>
      </c>
      <c r="D22" s="32">
        <v>897724.19401238905</v>
      </c>
      <c r="E22" s="32">
        <v>867354.41407345096</v>
      </c>
      <c r="F22" s="32">
        <v>30369.7799389381</v>
      </c>
      <c r="G22" s="32">
        <v>867354.41407345096</v>
      </c>
      <c r="H22" s="32">
        <v>3.3829744303982702E-2</v>
      </c>
    </row>
    <row r="23" spans="1:8" ht="14.25" x14ac:dyDescent="0.2">
      <c r="A23" s="32">
        <v>22</v>
      </c>
      <c r="B23" s="33">
        <v>36</v>
      </c>
      <c r="C23" s="32">
        <v>165125.64199999999</v>
      </c>
      <c r="D23" s="32">
        <v>639336.39299026504</v>
      </c>
      <c r="E23" s="32">
        <v>567797.97486710595</v>
      </c>
      <c r="F23" s="32">
        <v>71538.418123159601</v>
      </c>
      <c r="G23" s="32">
        <v>567797.97486710595</v>
      </c>
      <c r="H23" s="32">
        <v>0.11189480046422</v>
      </c>
    </row>
    <row r="24" spans="1:8" ht="14.25" x14ac:dyDescent="0.2">
      <c r="A24" s="32">
        <v>23</v>
      </c>
      <c r="B24" s="33">
        <v>37</v>
      </c>
      <c r="C24" s="32">
        <v>117351.992</v>
      </c>
      <c r="D24" s="32">
        <v>963676.398469912</v>
      </c>
      <c r="E24" s="32">
        <v>844191.02323587495</v>
      </c>
      <c r="F24" s="32">
        <v>119485.37523403599</v>
      </c>
      <c r="G24" s="32">
        <v>844191.02323587495</v>
      </c>
      <c r="H24" s="32">
        <v>0.123989106118766</v>
      </c>
    </row>
    <row r="25" spans="1:8" ht="14.25" x14ac:dyDescent="0.2">
      <c r="A25" s="32">
        <v>24</v>
      </c>
      <c r="B25" s="33">
        <v>38</v>
      </c>
      <c r="C25" s="32">
        <v>153756.53</v>
      </c>
      <c r="D25" s="32">
        <v>879943.97239999997</v>
      </c>
      <c r="E25" s="32">
        <v>853423.18400000001</v>
      </c>
      <c r="F25" s="32">
        <v>26520.788400000001</v>
      </c>
      <c r="G25" s="32">
        <v>853423.18400000001</v>
      </c>
      <c r="H25" s="32">
        <v>3.01391784384476E-2</v>
      </c>
    </row>
    <row r="26" spans="1:8" ht="14.25" x14ac:dyDescent="0.2">
      <c r="A26" s="32">
        <v>25</v>
      </c>
      <c r="B26" s="33">
        <v>39</v>
      </c>
      <c r="C26" s="32">
        <v>78643.846000000005</v>
      </c>
      <c r="D26" s="32">
        <v>100922.72798075801</v>
      </c>
      <c r="E26" s="32">
        <v>72269.275762826903</v>
      </c>
      <c r="F26" s="32">
        <v>28653.452217931001</v>
      </c>
      <c r="G26" s="32">
        <v>72269.275762826903</v>
      </c>
      <c r="H26" s="32">
        <v>0.28391476123588399</v>
      </c>
    </row>
    <row r="27" spans="1:8" ht="14.25" x14ac:dyDescent="0.2">
      <c r="A27" s="32">
        <v>26</v>
      </c>
      <c r="B27" s="33">
        <v>42</v>
      </c>
      <c r="C27" s="32">
        <v>8002.4740000000002</v>
      </c>
      <c r="D27" s="32">
        <v>129087.8247</v>
      </c>
      <c r="E27" s="32">
        <v>114623.19680000001</v>
      </c>
      <c r="F27" s="32">
        <v>14464.627899999999</v>
      </c>
      <c r="G27" s="32">
        <v>114623.19680000001</v>
      </c>
      <c r="H27" s="32">
        <v>0.11205261172861</v>
      </c>
    </row>
    <row r="28" spans="1:8" ht="14.25" x14ac:dyDescent="0.2">
      <c r="A28" s="32">
        <v>27</v>
      </c>
      <c r="B28" s="33">
        <v>75</v>
      </c>
      <c r="C28" s="32">
        <v>322</v>
      </c>
      <c r="D28" s="32">
        <v>183807.606813675</v>
      </c>
      <c r="E28" s="32">
        <v>173143.02700854701</v>
      </c>
      <c r="F28" s="32">
        <v>10664.5798051282</v>
      </c>
      <c r="G28" s="32">
        <v>173143.02700854701</v>
      </c>
      <c r="H28" s="32">
        <v>5.8020339799858399E-2</v>
      </c>
    </row>
    <row r="29" spans="1:8" ht="14.25" x14ac:dyDescent="0.2">
      <c r="A29" s="32">
        <v>28</v>
      </c>
      <c r="B29" s="33">
        <v>76</v>
      </c>
      <c r="C29" s="32">
        <v>1817</v>
      </c>
      <c r="D29" s="32">
        <v>327414.39033076901</v>
      </c>
      <c r="E29" s="32">
        <v>302648.38392734999</v>
      </c>
      <c r="F29" s="32">
        <v>24766.0064034188</v>
      </c>
      <c r="G29" s="32">
        <v>302648.38392734999</v>
      </c>
      <c r="H29" s="32">
        <v>7.5641166469192195E-2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10643.1170108161</v>
      </c>
      <c r="E30" s="32">
        <v>9600.5439830572595</v>
      </c>
      <c r="F30" s="32">
        <v>1042.57302775887</v>
      </c>
      <c r="G30" s="32">
        <v>9600.5439830572595</v>
      </c>
      <c r="H30" s="32">
        <v>9.7957489962700595E-2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2014-10-14T00:35:51Z</dcterms:modified>
</cp:coreProperties>
</file>