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<sst xmlns="http://schemas.openxmlformats.org/spreadsheetml/2006/main" count="116" uniqueCount="73">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</sst>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2" sqref="K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21154782.3858</v>
      </c>
      <c r="F3" s="25">
        <f>RA!I7</f>
        <v>1559326.0090000001</v>
      </c>
      <c r="G3" s="16">
        <f>E3-F3</f>
        <v>19595456.376800001</v>
      </c>
      <c r="H3" s="27">
        <f>RA!J7</f>
        <v>7.3710330863374303</v>
      </c>
      <c r="I3" s="20">
        <f>SUM(I4:I40)</f>
        <v>21154789.173231099</v>
      </c>
      <c r="J3" s="21">
        <f>SUM(J4:J40)</f>
        <v>19595456.063679412</v>
      </c>
      <c r="K3" s="22">
        <f>E3-I3</f>
        <v>-6.7874310985207558</v>
      </c>
      <c r="L3" s="22">
        <f>G3-J3</f>
        <v>0.31312058866024017</v>
      </c>
    </row>
    <row r="4" spans="1:13" x14ac:dyDescent="0.15">
      <c r="A4" s="41">
        <f>RA!A8</f>
        <v>41938</v>
      </c>
      <c r="B4" s="12">
        <v>12</v>
      </c>
      <c r="C4" s="38" t="s">
        <v>6</v>
      </c>
      <c r="D4" s="38"/>
      <c r="E4" s="15">
        <f>VLOOKUP(C4,RA!B8:D39,3,0)</f>
        <v>746990.09829999995</v>
      </c>
      <c r="F4" s="25">
        <f>VLOOKUP(C4,RA!B8:I43,8,0)</f>
        <v>112200.8164</v>
      </c>
      <c r="G4" s="16">
        <f t="shared" ref="G4:G40" si="0">E4-F4</f>
        <v>634789.28189999994</v>
      </c>
      <c r="H4" s="27">
        <f>RA!J8</f>
        <v>15.020388711356</v>
      </c>
      <c r="I4" s="20">
        <f>VLOOKUP(B4,RMS!B:D,3,FALSE)</f>
        <v>746990.93918376102</v>
      </c>
      <c r="J4" s="21">
        <f>VLOOKUP(B4,RMS!B:E,4,FALSE)</f>
        <v>634789.285448718</v>
      </c>
      <c r="K4" s="22">
        <f t="shared" ref="K4:K40" si="1">E4-I4</f>
        <v>-0.84088376106228679</v>
      </c>
      <c r="L4" s="22">
        <f t="shared" ref="L4:L40" si="2">G4-J4</f>
        <v>-3.5487180575728416E-3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123801.3011</v>
      </c>
      <c r="F5" s="25">
        <f>VLOOKUP(C5,RA!B9:I44,8,0)</f>
        <v>27538.746200000001</v>
      </c>
      <c r="G5" s="16">
        <f t="shared" si="0"/>
        <v>96262.554899999988</v>
      </c>
      <c r="H5" s="27">
        <f>RA!J9</f>
        <v>22.244310807166499</v>
      </c>
      <c r="I5" s="20">
        <f>VLOOKUP(B5,RMS!B:D,3,FALSE)</f>
        <v>123801.36326359599</v>
      </c>
      <c r="J5" s="21">
        <f>VLOOKUP(B5,RMS!B:E,4,FALSE)</f>
        <v>96262.570107669599</v>
      </c>
      <c r="K5" s="22">
        <f t="shared" si="1"/>
        <v>-6.2163595997844823E-2</v>
      </c>
      <c r="L5" s="22">
        <f t="shared" si="2"/>
        <v>-1.520766961039044E-2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162815.52789999999</v>
      </c>
      <c r="F6" s="25">
        <f>VLOOKUP(C6,RA!B10:I45,8,0)</f>
        <v>39406.819499999998</v>
      </c>
      <c r="G6" s="16">
        <f t="shared" si="0"/>
        <v>123408.70839999999</v>
      </c>
      <c r="H6" s="27">
        <f>RA!J10</f>
        <v>24.203354562227801</v>
      </c>
      <c r="I6" s="20">
        <f>VLOOKUP(B6,RMS!B:D,3,FALSE)</f>
        <v>162818.132805128</v>
      </c>
      <c r="J6" s="21">
        <f>VLOOKUP(B6,RMS!B:E,4,FALSE)</f>
        <v>123408.70859401699</v>
      </c>
      <c r="K6" s="22">
        <f t="shared" si="1"/>
        <v>-2.6049051280133426</v>
      </c>
      <c r="L6" s="22">
        <f t="shared" si="2"/>
        <v>-1.9401700410526246E-4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50903.440199999997</v>
      </c>
      <c r="F7" s="25">
        <f>VLOOKUP(C7,RA!B11:I46,8,0)</f>
        <v>11067.5713</v>
      </c>
      <c r="G7" s="16">
        <f t="shared" si="0"/>
        <v>39835.868900000001</v>
      </c>
      <c r="H7" s="27">
        <f>RA!J11</f>
        <v>21.742285504703499</v>
      </c>
      <c r="I7" s="20">
        <f>VLOOKUP(B7,RMS!B:D,3,FALSE)</f>
        <v>50903.4947547009</v>
      </c>
      <c r="J7" s="21">
        <f>VLOOKUP(B7,RMS!B:E,4,FALSE)</f>
        <v>39835.869019658101</v>
      </c>
      <c r="K7" s="22">
        <f t="shared" si="1"/>
        <v>-5.4554700902372133E-2</v>
      </c>
      <c r="L7" s="22">
        <f t="shared" si="2"/>
        <v>-1.1965809972025454E-4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461629.64059999998</v>
      </c>
      <c r="F8" s="25">
        <f>VLOOKUP(C8,RA!B12:I47,8,0)</f>
        <v>29723.833200000001</v>
      </c>
      <c r="G8" s="16">
        <f t="shared" si="0"/>
        <v>431905.80739999999</v>
      </c>
      <c r="H8" s="27">
        <f>RA!J12</f>
        <v>6.4388918270860298</v>
      </c>
      <c r="I8" s="20">
        <f>VLOOKUP(B8,RMS!B:D,3,FALSE)</f>
        <v>461630.00385213702</v>
      </c>
      <c r="J8" s="21">
        <f>VLOOKUP(B8,RMS!B:E,4,FALSE)</f>
        <v>431905.640031624</v>
      </c>
      <c r="K8" s="22">
        <f t="shared" si="1"/>
        <v>-0.3632521370309405</v>
      </c>
      <c r="L8" s="22">
        <f t="shared" si="2"/>
        <v>0.16736837598728016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276935.46260000003</v>
      </c>
      <c r="F9" s="25">
        <f>VLOOKUP(C9,RA!B13:I48,8,0)</f>
        <v>74297.366899999994</v>
      </c>
      <c r="G9" s="16">
        <f t="shared" si="0"/>
        <v>202638.09570000003</v>
      </c>
      <c r="H9" s="27">
        <f>RA!J13</f>
        <v>26.828404785166001</v>
      </c>
      <c r="I9" s="20">
        <f>VLOOKUP(B9,RMS!B:D,3,FALSE)</f>
        <v>276935.71387435897</v>
      </c>
      <c r="J9" s="21">
        <f>VLOOKUP(B9,RMS!B:E,4,FALSE)</f>
        <v>202638.09450683801</v>
      </c>
      <c r="K9" s="22">
        <f t="shared" si="1"/>
        <v>-0.25127435894683003</v>
      </c>
      <c r="L9" s="22">
        <f t="shared" si="2"/>
        <v>1.1931620247196406E-3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149547.92050000001</v>
      </c>
      <c r="F10" s="25">
        <f>VLOOKUP(C10,RA!B14:I49,8,0)</f>
        <v>26192.3099</v>
      </c>
      <c r="G10" s="16">
        <f t="shared" si="0"/>
        <v>123355.61060000001</v>
      </c>
      <c r="H10" s="27">
        <f>RA!J14</f>
        <v>17.514325717421102</v>
      </c>
      <c r="I10" s="20">
        <f>VLOOKUP(B10,RMS!B:D,3,FALSE)</f>
        <v>149547.934374359</v>
      </c>
      <c r="J10" s="21">
        <f>VLOOKUP(B10,RMS!B:E,4,FALSE)</f>
        <v>123355.60988547</v>
      </c>
      <c r="K10" s="22">
        <f t="shared" si="1"/>
        <v>-1.3874358992325142E-2</v>
      </c>
      <c r="L10" s="22">
        <f t="shared" si="2"/>
        <v>7.1453001874033362E-4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93611.518299999996</v>
      </c>
      <c r="F11" s="25">
        <f>VLOOKUP(C11,RA!B15:I50,8,0)</f>
        <v>16120.213900000001</v>
      </c>
      <c r="G11" s="16">
        <f t="shared" si="0"/>
        <v>77491.304399999994</v>
      </c>
      <c r="H11" s="27">
        <f>RA!J15</f>
        <v>17.220331635193698</v>
      </c>
      <c r="I11" s="20">
        <f>VLOOKUP(B11,RMS!B:D,3,FALSE)</f>
        <v>93611.639611111095</v>
      </c>
      <c r="J11" s="21">
        <f>VLOOKUP(B11,RMS!B:E,4,FALSE)</f>
        <v>77491.3050965812</v>
      </c>
      <c r="K11" s="22">
        <f t="shared" si="1"/>
        <v>-0.12131111109920312</v>
      </c>
      <c r="L11" s="22">
        <f t="shared" si="2"/>
        <v>-6.9658120628446341E-4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1172604.8470000001</v>
      </c>
      <c r="F12" s="25">
        <f>VLOOKUP(C12,RA!B16:I51,8,0)</f>
        <v>61310.664499999999</v>
      </c>
      <c r="G12" s="16">
        <f t="shared" si="0"/>
        <v>1111294.1825000001</v>
      </c>
      <c r="H12" s="27">
        <f>RA!J16</f>
        <v>5.2285869921873198</v>
      </c>
      <c r="I12" s="20">
        <f>VLOOKUP(B12,RMS!B:D,3,FALSE)</f>
        <v>1172604.13277436</v>
      </c>
      <c r="J12" s="21">
        <f>VLOOKUP(B12,RMS!B:E,4,FALSE)</f>
        <v>1111294.1818102601</v>
      </c>
      <c r="K12" s="22">
        <f t="shared" si="1"/>
        <v>0.71422564005479217</v>
      </c>
      <c r="L12" s="22">
        <f t="shared" si="2"/>
        <v>6.8974005989730358E-4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414459.98700000002</v>
      </c>
      <c r="F13" s="25">
        <f>VLOOKUP(C13,RA!B17:I52,8,0)</f>
        <v>46585.8292</v>
      </c>
      <c r="G13" s="16">
        <f t="shared" si="0"/>
        <v>367874.15780000004</v>
      </c>
      <c r="H13" s="27">
        <f>RA!J17</f>
        <v>11.240127071663499</v>
      </c>
      <c r="I13" s="20">
        <f>VLOOKUP(B13,RMS!B:D,3,FALSE)</f>
        <v>414460.05897094001</v>
      </c>
      <c r="J13" s="21">
        <f>VLOOKUP(B13,RMS!B:E,4,FALSE)</f>
        <v>367874.157562393</v>
      </c>
      <c r="K13" s="22">
        <f t="shared" si="1"/>
        <v>-7.1970939985476434E-2</v>
      </c>
      <c r="L13" s="22">
        <f t="shared" si="2"/>
        <v>2.3760704789310694E-4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2885201.3519000001</v>
      </c>
      <c r="F14" s="25">
        <f>VLOOKUP(C14,RA!B18:I53,8,0)</f>
        <v>-24339.888900000002</v>
      </c>
      <c r="G14" s="16">
        <f t="shared" si="0"/>
        <v>2909541.2408000003</v>
      </c>
      <c r="H14" s="27">
        <f>RA!J18</f>
        <v>-0.84361144791407305</v>
      </c>
      <c r="I14" s="20">
        <f>VLOOKUP(B14,RMS!B:D,3,FALSE)</f>
        <v>2885201.5621059798</v>
      </c>
      <c r="J14" s="21">
        <f>VLOOKUP(B14,RMS!B:E,4,FALSE)</f>
        <v>2909541.2098495699</v>
      </c>
      <c r="K14" s="22">
        <f t="shared" si="1"/>
        <v>-0.21020597964525223</v>
      </c>
      <c r="L14" s="22">
        <f t="shared" si="2"/>
        <v>3.0950430314987898E-2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888018.87690000003</v>
      </c>
      <c r="F15" s="25">
        <f>VLOOKUP(C15,RA!B19:I54,8,0)</f>
        <v>10898.4877</v>
      </c>
      <c r="G15" s="16">
        <f t="shared" si="0"/>
        <v>877120.38919999998</v>
      </c>
      <c r="H15" s="27">
        <f>RA!J19</f>
        <v>1.22728108416408</v>
      </c>
      <c r="I15" s="20">
        <f>VLOOKUP(B15,RMS!B:D,3,FALSE)</f>
        <v>888018.946180342</v>
      </c>
      <c r="J15" s="21">
        <f>VLOOKUP(B15,RMS!B:E,4,FALSE)</f>
        <v>877120.38842307695</v>
      </c>
      <c r="K15" s="22">
        <f t="shared" si="1"/>
        <v>-6.9280341966077685E-2</v>
      </c>
      <c r="L15" s="22">
        <f t="shared" si="2"/>
        <v>7.7692302875220776E-4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1159269.3492999999</v>
      </c>
      <c r="F16" s="25">
        <f>VLOOKUP(C16,RA!B20:I55,8,0)</f>
        <v>89170.059699999998</v>
      </c>
      <c r="G16" s="16">
        <f t="shared" si="0"/>
        <v>1070099.2895999998</v>
      </c>
      <c r="H16" s="27">
        <f>RA!J20</f>
        <v>7.6919190310554999</v>
      </c>
      <c r="I16" s="20">
        <f>VLOOKUP(B16,RMS!B:D,3,FALSE)</f>
        <v>1159269.2986000001</v>
      </c>
      <c r="J16" s="21">
        <f>VLOOKUP(B16,RMS!B:E,4,FALSE)</f>
        <v>1070099.2896</v>
      </c>
      <c r="K16" s="22">
        <f t="shared" si="1"/>
        <v>5.069999978877604E-2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409101.43689999997</v>
      </c>
      <c r="F17" s="25">
        <f>VLOOKUP(C17,RA!B21:I56,8,0)</f>
        <v>32747.019700000001</v>
      </c>
      <c r="G17" s="16">
        <f t="shared" si="0"/>
        <v>376354.41719999997</v>
      </c>
      <c r="H17" s="27">
        <f>RA!J21</f>
        <v>8.0046210417013608</v>
      </c>
      <c r="I17" s="20">
        <f>VLOOKUP(B17,RMS!B:D,3,FALSE)</f>
        <v>409100.80473298498</v>
      </c>
      <c r="J17" s="21">
        <f>VLOOKUP(B17,RMS!B:E,4,FALSE)</f>
        <v>376354.41684973898</v>
      </c>
      <c r="K17" s="22">
        <f t="shared" si="1"/>
        <v>0.63216701499186456</v>
      </c>
      <c r="L17" s="22">
        <f t="shared" si="2"/>
        <v>3.5026099067181349E-4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1429126.9889</v>
      </c>
      <c r="F18" s="25">
        <f>VLOOKUP(C18,RA!B22:I57,8,0)</f>
        <v>120739.4584</v>
      </c>
      <c r="G18" s="16">
        <f t="shared" si="0"/>
        <v>1308387.5304999999</v>
      </c>
      <c r="H18" s="27">
        <f>RA!J22</f>
        <v>8.4484765411178202</v>
      </c>
      <c r="I18" s="20">
        <f>VLOOKUP(B18,RMS!B:D,3,FALSE)</f>
        <v>1429128.0599333299</v>
      </c>
      <c r="J18" s="21">
        <f>VLOOKUP(B18,RMS!B:E,4,FALSE)</f>
        <v>1308387.5292</v>
      </c>
      <c r="K18" s="22">
        <f t="shared" si="1"/>
        <v>-1.0710333299357444</v>
      </c>
      <c r="L18" s="22">
        <f t="shared" si="2"/>
        <v>1.299999887123704E-3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3575079.8363999999</v>
      </c>
      <c r="F19" s="25">
        <f>VLOOKUP(C19,RA!B23:I58,8,0)</f>
        <v>242589.01819999999</v>
      </c>
      <c r="G19" s="16">
        <f t="shared" si="0"/>
        <v>3332490.8182000001</v>
      </c>
      <c r="H19" s="27">
        <f>RA!J23</f>
        <v>6.7855552687259699</v>
      </c>
      <c r="I19" s="20">
        <f>VLOOKUP(B19,RMS!B:D,3,FALSE)</f>
        <v>3575082.5726965801</v>
      </c>
      <c r="J19" s="21">
        <f>VLOOKUP(B19,RMS!B:E,4,FALSE)</f>
        <v>3332490.8649213701</v>
      </c>
      <c r="K19" s="22">
        <f t="shared" si="1"/>
        <v>-2.7362965801730752</v>
      </c>
      <c r="L19" s="22">
        <f t="shared" si="2"/>
        <v>-4.6721369959414005E-2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308833.87030000001</v>
      </c>
      <c r="F20" s="25">
        <f>VLOOKUP(C20,RA!B24:I59,8,0)</f>
        <v>51356.052900000002</v>
      </c>
      <c r="G20" s="16">
        <f t="shared" si="0"/>
        <v>257477.8174</v>
      </c>
      <c r="H20" s="27">
        <f>RA!J24</f>
        <v>16.629022215119399</v>
      </c>
      <c r="I20" s="20">
        <f>VLOOKUP(B20,RMS!B:D,3,FALSE)</f>
        <v>308833.90829062101</v>
      </c>
      <c r="J20" s="21">
        <f>VLOOKUP(B20,RMS!B:E,4,FALSE)</f>
        <v>257477.811466966</v>
      </c>
      <c r="K20" s="22">
        <f t="shared" si="1"/>
        <v>-3.7990621000062674E-2</v>
      </c>
      <c r="L20" s="22">
        <f t="shared" si="2"/>
        <v>5.9330340009182692E-3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325130.97710000002</v>
      </c>
      <c r="F21" s="25">
        <f>VLOOKUP(C21,RA!B25:I60,8,0)</f>
        <v>22270.181400000001</v>
      </c>
      <c r="G21" s="16">
        <f t="shared" si="0"/>
        <v>302860.79570000002</v>
      </c>
      <c r="H21" s="27">
        <f>RA!J25</f>
        <v>6.8496030733947597</v>
      </c>
      <c r="I21" s="20">
        <f>VLOOKUP(B21,RMS!B:D,3,FALSE)</f>
        <v>325130.98246929899</v>
      </c>
      <c r="J21" s="21">
        <f>VLOOKUP(B21,RMS!B:E,4,FALSE)</f>
        <v>302860.79485974199</v>
      </c>
      <c r="K21" s="22">
        <f t="shared" si="1"/>
        <v>-5.3692989749833941E-3</v>
      </c>
      <c r="L21" s="22">
        <f t="shared" si="2"/>
        <v>8.4025802789255977E-4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599169.72259999998</v>
      </c>
      <c r="F22" s="25">
        <f>VLOOKUP(C22,RA!B26:I61,8,0)</f>
        <v>120646.87360000001</v>
      </c>
      <c r="G22" s="16">
        <f t="shared" si="0"/>
        <v>478522.84899999999</v>
      </c>
      <c r="H22" s="27">
        <f>RA!J26</f>
        <v>20.1356759277609</v>
      </c>
      <c r="I22" s="20">
        <f>VLOOKUP(B22,RMS!B:D,3,FALSE)</f>
        <v>599169.70679461502</v>
      </c>
      <c r="J22" s="21">
        <f>VLOOKUP(B22,RMS!B:E,4,FALSE)</f>
        <v>478522.80387111299</v>
      </c>
      <c r="K22" s="22">
        <f t="shared" si="1"/>
        <v>1.5805384959094226E-2</v>
      </c>
      <c r="L22" s="22">
        <f t="shared" si="2"/>
        <v>4.5128886995371431E-2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271266.26949999999</v>
      </c>
      <c r="F23" s="25">
        <f>VLOOKUP(C23,RA!B27:I62,8,0)</f>
        <v>80137.901199999993</v>
      </c>
      <c r="G23" s="16">
        <f t="shared" si="0"/>
        <v>191128.3683</v>
      </c>
      <c r="H23" s="27">
        <f>RA!J27</f>
        <v>29.5421547794021</v>
      </c>
      <c r="I23" s="20">
        <f>VLOOKUP(B23,RMS!B:D,3,FALSE)</f>
        <v>271266.17309197498</v>
      </c>
      <c r="J23" s="21">
        <f>VLOOKUP(B23,RMS!B:E,4,FALSE)</f>
        <v>191128.36957190299</v>
      </c>
      <c r="K23" s="22">
        <f t="shared" si="1"/>
        <v>9.6408025012351573E-2</v>
      </c>
      <c r="L23" s="22">
        <f t="shared" si="2"/>
        <v>-1.2719029909931123E-3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1265902.2272999999</v>
      </c>
      <c r="F24" s="25">
        <f>VLOOKUP(C24,RA!B28:I63,8,0)</f>
        <v>49753.635399999999</v>
      </c>
      <c r="G24" s="16">
        <f t="shared" si="0"/>
        <v>1216148.5918999999</v>
      </c>
      <c r="H24" s="27">
        <f>RA!J28</f>
        <v>3.9302905332679501</v>
      </c>
      <c r="I24" s="20">
        <f>VLOOKUP(B24,RMS!B:D,3,FALSE)</f>
        <v>1265902.2211185801</v>
      </c>
      <c r="J24" s="21">
        <f>VLOOKUP(B24,RMS!B:E,4,FALSE)</f>
        <v>1216148.57847965</v>
      </c>
      <c r="K24" s="22">
        <f t="shared" si="1"/>
        <v>6.1814198270440102E-3</v>
      </c>
      <c r="L24" s="22">
        <f t="shared" si="2"/>
        <v>1.3420349918305874E-2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690197.5246</v>
      </c>
      <c r="F25" s="25">
        <f>VLOOKUP(C25,RA!B29:I64,8,0)</f>
        <v>95202.440400000007</v>
      </c>
      <c r="G25" s="16">
        <f t="shared" si="0"/>
        <v>594995.08420000004</v>
      </c>
      <c r="H25" s="27">
        <f>RA!J29</f>
        <v>13.7935064973138</v>
      </c>
      <c r="I25" s="20">
        <f>VLOOKUP(B25,RMS!B:D,3,FALSE)</f>
        <v>690197.52359999996</v>
      </c>
      <c r="J25" s="21">
        <f>VLOOKUP(B25,RMS!B:E,4,FALSE)</f>
        <v>594995.07775912306</v>
      </c>
      <c r="K25" s="22">
        <f t="shared" si="1"/>
        <v>1.0000000474974513E-3</v>
      </c>
      <c r="L25" s="22">
        <f t="shared" si="2"/>
        <v>6.4408769831061363E-3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1405407.7091999999</v>
      </c>
      <c r="F26" s="25">
        <f>VLOOKUP(C26,RA!B30:I65,8,0)</f>
        <v>132869.38620000001</v>
      </c>
      <c r="G26" s="16">
        <f t="shared" si="0"/>
        <v>1272538.3229999999</v>
      </c>
      <c r="H26" s="27">
        <f>RA!J30</f>
        <v>9.4541523666205904</v>
      </c>
      <c r="I26" s="20">
        <f>VLOOKUP(B26,RMS!B:D,3,FALSE)</f>
        <v>1405407.6652885</v>
      </c>
      <c r="J26" s="21">
        <f>VLOOKUP(B26,RMS!B:E,4,FALSE)</f>
        <v>1272538.2710990701</v>
      </c>
      <c r="K26" s="22">
        <f t="shared" si="1"/>
        <v>4.391149990260601E-2</v>
      </c>
      <c r="L26" s="22">
        <f t="shared" si="2"/>
        <v>5.1900929771363735E-2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1162725.7185</v>
      </c>
      <c r="F27" s="25">
        <f>VLOOKUP(C27,RA!B31:I66,8,0)</f>
        <v>-5411.5195000000003</v>
      </c>
      <c r="G27" s="16">
        <f t="shared" si="0"/>
        <v>1168137.2379999999</v>
      </c>
      <c r="H27" s="27">
        <f>RA!J31</f>
        <v>-0.46541668545710402</v>
      </c>
      <c r="I27" s="20">
        <f>VLOOKUP(B27,RMS!B:D,3,FALSE)</f>
        <v>1162725.6333000001</v>
      </c>
      <c r="J27" s="21">
        <f>VLOOKUP(B27,RMS!B:E,4,FALSE)</f>
        <v>1168137.1917999999</v>
      </c>
      <c r="K27" s="22">
        <f t="shared" si="1"/>
        <v>8.5199999855831265E-2</v>
      </c>
      <c r="L27" s="22">
        <f t="shared" si="2"/>
        <v>4.6199999982491136E-2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136668.02129999999</v>
      </c>
      <c r="F28" s="25">
        <f>VLOOKUP(C28,RA!B32:I67,8,0)</f>
        <v>32764.2968</v>
      </c>
      <c r="G28" s="16">
        <f t="shared" si="0"/>
        <v>103903.7245</v>
      </c>
      <c r="H28" s="27">
        <f>RA!J32</f>
        <v>23.9736380817859</v>
      </c>
      <c r="I28" s="20">
        <f>VLOOKUP(B28,RMS!B:D,3,FALSE)</f>
        <v>136667.950815975</v>
      </c>
      <c r="J28" s="21">
        <f>VLOOKUP(B28,RMS!B:E,4,FALSE)</f>
        <v>103903.72186913399</v>
      </c>
      <c r="K28" s="22">
        <f t="shared" si="1"/>
        <v>7.0484024996403605E-2</v>
      </c>
      <c r="L28" s="22">
        <f t="shared" si="2"/>
        <v>2.6308660017093644E-3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198985.57380000001</v>
      </c>
      <c r="F31" s="25">
        <f>VLOOKUP(C31,RA!B35:I70,8,0)</f>
        <v>11342.951800000001</v>
      </c>
      <c r="G31" s="16">
        <f t="shared" si="0"/>
        <v>187642.622</v>
      </c>
      <c r="H31" s="27">
        <f>RA!J35</f>
        <v>5.7003890198596903</v>
      </c>
      <c r="I31" s="20">
        <f>VLOOKUP(B31,RMS!B:D,3,FALSE)</f>
        <v>198985.57329999999</v>
      </c>
      <c r="J31" s="21">
        <f>VLOOKUP(B31,RMS!B:E,4,FALSE)</f>
        <v>187642.61739999999</v>
      </c>
      <c r="K31" s="22">
        <f t="shared" si="1"/>
        <v>5.0000002374872565E-4</v>
      </c>
      <c r="L31" s="22">
        <f t="shared" si="2"/>
        <v>4.6000000147614628E-3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335369.14620000002</v>
      </c>
      <c r="F35" s="25">
        <f>VLOOKUP(C35,RA!B8:I74,8,0)</f>
        <v>19493.5052</v>
      </c>
      <c r="G35" s="16">
        <f t="shared" si="0"/>
        <v>315875.641</v>
      </c>
      <c r="H35" s="27">
        <f>RA!J39</f>
        <v>5.8125517570345897</v>
      </c>
      <c r="I35" s="20">
        <f>VLOOKUP(B35,RMS!B:D,3,FALSE)</f>
        <v>335369.14529914502</v>
      </c>
      <c r="J35" s="21">
        <f>VLOOKUP(B35,RMS!B:E,4,FALSE)</f>
        <v>315875.64230769197</v>
      </c>
      <c r="K35" s="22">
        <f t="shared" si="1"/>
        <v>9.0085499687120318E-4</v>
      </c>
      <c r="L35" s="22">
        <f t="shared" si="2"/>
        <v>-1.3076919713057578E-3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438586.17839999998</v>
      </c>
      <c r="F36" s="25">
        <f>VLOOKUP(C36,RA!B8:I75,8,0)</f>
        <v>30986.918300000001</v>
      </c>
      <c r="G36" s="16">
        <f t="shared" si="0"/>
        <v>407599.26009999996</v>
      </c>
      <c r="H36" s="27">
        <f>RA!J40</f>
        <v>7.0651834978117503</v>
      </c>
      <c r="I36" s="20">
        <f>VLOOKUP(B36,RMS!B:D,3,FALSE)</f>
        <v>438586.168900855</v>
      </c>
      <c r="J36" s="21">
        <f>VLOOKUP(B36,RMS!B:E,4,FALSE)</f>
        <v>407599.25886923098</v>
      </c>
      <c r="K36" s="22">
        <f t="shared" si="1"/>
        <v>9.4991449732333422E-3</v>
      </c>
      <c r="L36" s="22">
        <f t="shared" si="2"/>
        <v>1.2307689758017659E-3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17441.8632</v>
      </c>
      <c r="F40" s="25">
        <f>VLOOKUP(C40,RA!B8:I78,8,0)</f>
        <v>1665.0595000000001</v>
      </c>
      <c r="G40" s="16">
        <f t="shared" si="0"/>
        <v>15776.8037</v>
      </c>
      <c r="H40" s="27">
        <f>RA!J43</f>
        <v>0</v>
      </c>
      <c r="I40" s="20">
        <f>VLOOKUP(B40,RMS!B:D,3,FALSE)</f>
        <v>17441.863247863199</v>
      </c>
      <c r="J40" s="21">
        <f>VLOOKUP(B40,RMS!B:E,4,FALSE)</f>
        <v>15776.8034188034</v>
      </c>
      <c r="K40" s="22">
        <f t="shared" si="1"/>
        <v>-4.7863199142739177E-5</v>
      </c>
      <c r="L40" s="22">
        <f t="shared" si="2"/>
        <v>2.8119660055381246E-4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21154782.3858</v>
      </c>
      <c r="E7" s="65">
        <v>25013662.596799999</v>
      </c>
      <c r="F7" s="66">
        <v>84.572910120352901</v>
      </c>
      <c r="G7" s="65">
        <v>21929620.763300002</v>
      </c>
      <c r="H7" s="66">
        <v>-3.53329583700198</v>
      </c>
      <c r="I7" s="65">
        <v>1559326.0090000001</v>
      </c>
      <c r="J7" s="66">
        <v>7.3710330863374303</v>
      </c>
      <c r="K7" s="65">
        <v>1848652.1777999999</v>
      </c>
      <c r="L7" s="66">
        <v>8.4299322717599701</v>
      </c>
      <c r="M7" s="66">
        <v>-0.156506546918044</v>
      </c>
      <c r="N7" s="65">
        <v>487058149.866</v>
      </c>
      <c r="O7" s="65">
        <v>5827122938.9041996</v>
      </c>
      <c r="P7" s="65">
        <v>1147775</v>
      </c>
      <c r="Q7" s="65">
        <v>1170060</v>
      </c>
      <c r="R7" s="66">
        <v>-1.9046031827427701</v>
      </c>
      <c r="S7" s="65">
        <v>18.431123160723999</v>
      </c>
      <c r="T7" s="65">
        <v>19.296388352819498</v>
      </c>
      <c r="U7" s="67">
        <v>-4.69458743534065</v>
      </c>
      <c r="V7" s="55"/>
      <c r="W7" s="55"/>
    </row>
    <row r="8" spans="1:23" ht="14.25" thickBot="1" x14ac:dyDescent="0.2">
      <c r="A8" s="52">
        <v>41938</v>
      </c>
      <c r="B8" s="42" t="s">
        <v>6</v>
      </c>
      <c r="C8" s="43"/>
      <c r="D8" s="68">
        <v>746990.09829999995</v>
      </c>
      <c r="E8" s="68">
        <v>826738.04870000004</v>
      </c>
      <c r="F8" s="69">
        <v>90.353903449176102</v>
      </c>
      <c r="G8" s="68">
        <v>667114.13100000005</v>
      </c>
      <c r="H8" s="69">
        <v>11.973358618601999</v>
      </c>
      <c r="I8" s="68">
        <v>112200.8164</v>
      </c>
      <c r="J8" s="69">
        <v>15.020388711356</v>
      </c>
      <c r="K8" s="68">
        <v>149125.14970000001</v>
      </c>
      <c r="L8" s="69">
        <v>22.353768683697702</v>
      </c>
      <c r="M8" s="69">
        <v>-0.247606345236078</v>
      </c>
      <c r="N8" s="68">
        <v>17760261.284699999</v>
      </c>
      <c r="O8" s="68">
        <v>221868416.78690001</v>
      </c>
      <c r="P8" s="68">
        <v>31665</v>
      </c>
      <c r="Q8" s="68">
        <v>28922</v>
      </c>
      <c r="R8" s="69">
        <v>9.48412972823456</v>
      </c>
      <c r="S8" s="68">
        <v>23.5904025990842</v>
      </c>
      <c r="T8" s="68">
        <v>24.3492983680243</v>
      </c>
      <c r="U8" s="70">
        <v>-3.2169682808619799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123801.3011</v>
      </c>
      <c r="E9" s="68">
        <v>148966.91029999999</v>
      </c>
      <c r="F9" s="69">
        <v>83.106577729698699</v>
      </c>
      <c r="G9" s="68">
        <v>126680.62549999999</v>
      </c>
      <c r="H9" s="69">
        <v>-2.2729003654943201</v>
      </c>
      <c r="I9" s="68">
        <v>27538.746200000001</v>
      </c>
      <c r="J9" s="69">
        <v>22.244310807166499</v>
      </c>
      <c r="K9" s="68">
        <v>28150.5285</v>
      </c>
      <c r="L9" s="69">
        <v>22.2216525920138</v>
      </c>
      <c r="M9" s="69">
        <v>-2.1732533369667E-2</v>
      </c>
      <c r="N9" s="68">
        <v>3002661.3185999999</v>
      </c>
      <c r="O9" s="68">
        <v>38655779.1329</v>
      </c>
      <c r="P9" s="68">
        <v>7186</v>
      </c>
      <c r="Q9" s="68">
        <v>7661</v>
      </c>
      <c r="R9" s="69">
        <v>-6.2002349562720296</v>
      </c>
      <c r="S9" s="68">
        <v>17.2281242833287</v>
      </c>
      <c r="T9" s="68">
        <v>17.3850103902885</v>
      </c>
      <c r="U9" s="70">
        <v>-0.91063951234429996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162815.52789999999</v>
      </c>
      <c r="E10" s="68">
        <v>224860.39199999999</v>
      </c>
      <c r="F10" s="69">
        <v>72.407384178179299</v>
      </c>
      <c r="G10" s="68">
        <v>172020.53260000001</v>
      </c>
      <c r="H10" s="69">
        <v>-5.35110812696088</v>
      </c>
      <c r="I10" s="68">
        <v>39406.819499999998</v>
      </c>
      <c r="J10" s="69">
        <v>24.203354562227801</v>
      </c>
      <c r="K10" s="68">
        <v>45310.326500000003</v>
      </c>
      <c r="L10" s="69">
        <v>26.3400687203779</v>
      </c>
      <c r="M10" s="69">
        <v>-0.13029054204674501</v>
      </c>
      <c r="N10" s="68">
        <v>3960429.1318999999</v>
      </c>
      <c r="O10" s="68">
        <v>54567517.938100003</v>
      </c>
      <c r="P10" s="68">
        <v>108117</v>
      </c>
      <c r="Q10" s="68">
        <v>109505</v>
      </c>
      <c r="R10" s="69">
        <v>-1.2675220309574899</v>
      </c>
      <c r="S10" s="68">
        <v>1.5059197711738199</v>
      </c>
      <c r="T10" s="68">
        <v>1.6729467722935001</v>
      </c>
      <c r="U10" s="70">
        <v>-11.0913611944605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50903.440199999997</v>
      </c>
      <c r="E11" s="68">
        <v>62131.635000000002</v>
      </c>
      <c r="F11" s="69">
        <v>81.928377065885996</v>
      </c>
      <c r="G11" s="68">
        <v>48823.904600000002</v>
      </c>
      <c r="H11" s="69">
        <v>4.2592570525381399</v>
      </c>
      <c r="I11" s="68">
        <v>11067.5713</v>
      </c>
      <c r="J11" s="69">
        <v>21.742285504703499</v>
      </c>
      <c r="K11" s="68">
        <v>12269.7109</v>
      </c>
      <c r="L11" s="69">
        <v>25.130540051071598</v>
      </c>
      <c r="M11" s="69">
        <v>-9.7976195999859003E-2</v>
      </c>
      <c r="N11" s="68">
        <v>1430994.7337</v>
      </c>
      <c r="O11" s="68">
        <v>21903418.265900001</v>
      </c>
      <c r="P11" s="68">
        <v>2625</v>
      </c>
      <c r="Q11" s="68">
        <v>2674</v>
      </c>
      <c r="R11" s="69">
        <v>-1.8324607329842999</v>
      </c>
      <c r="S11" s="68">
        <v>19.3917867428571</v>
      </c>
      <c r="T11" s="68">
        <v>19.213069446522098</v>
      </c>
      <c r="U11" s="70">
        <v>0.92161335468948402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461629.64059999998</v>
      </c>
      <c r="E12" s="68">
        <v>362690.52020000003</v>
      </c>
      <c r="F12" s="69">
        <v>127.27921323817399</v>
      </c>
      <c r="G12" s="68">
        <v>247491.8535</v>
      </c>
      <c r="H12" s="69">
        <v>86.523165943318602</v>
      </c>
      <c r="I12" s="68">
        <v>29723.833200000001</v>
      </c>
      <c r="J12" s="69">
        <v>6.4388918270860298</v>
      </c>
      <c r="K12" s="68">
        <v>-1323.3619000000001</v>
      </c>
      <c r="L12" s="69">
        <v>-0.53470927680453895</v>
      </c>
      <c r="M12" s="69">
        <v>-23.460850051675202</v>
      </c>
      <c r="N12" s="68">
        <v>7975561.3617000002</v>
      </c>
      <c r="O12" s="68">
        <v>72381656.009100005</v>
      </c>
      <c r="P12" s="68">
        <v>7066</v>
      </c>
      <c r="Q12" s="68">
        <v>7440</v>
      </c>
      <c r="R12" s="69">
        <v>-5.0268817204301097</v>
      </c>
      <c r="S12" s="68">
        <v>65.331112454005094</v>
      </c>
      <c r="T12" s="68">
        <v>68.634548266129002</v>
      </c>
      <c r="U12" s="70">
        <v>-5.0564511884741696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276935.46260000003</v>
      </c>
      <c r="E13" s="68">
        <v>394746.6274</v>
      </c>
      <c r="F13" s="69">
        <v>70.155244751306995</v>
      </c>
      <c r="G13" s="68">
        <v>381147.52769999998</v>
      </c>
      <c r="H13" s="69">
        <v>-27.341661043653701</v>
      </c>
      <c r="I13" s="68">
        <v>74297.366899999994</v>
      </c>
      <c r="J13" s="69">
        <v>26.828404785166001</v>
      </c>
      <c r="K13" s="68">
        <v>88761.4084</v>
      </c>
      <c r="L13" s="69">
        <v>23.287940219794301</v>
      </c>
      <c r="M13" s="69">
        <v>-0.16295416849199101</v>
      </c>
      <c r="N13" s="68">
        <v>8049237.8655000003</v>
      </c>
      <c r="O13" s="68">
        <v>107360698.7445</v>
      </c>
      <c r="P13" s="68">
        <v>10467</v>
      </c>
      <c r="Q13" s="68">
        <v>10509</v>
      </c>
      <c r="R13" s="69">
        <v>-0.39965743648301399</v>
      </c>
      <c r="S13" s="68">
        <v>26.457959549058899</v>
      </c>
      <c r="T13" s="68">
        <v>26.266701237034901</v>
      </c>
      <c r="U13" s="70">
        <v>0.72287627346843097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149547.92050000001</v>
      </c>
      <c r="E14" s="68">
        <v>188870.98579999999</v>
      </c>
      <c r="F14" s="69">
        <v>79.179933257911799</v>
      </c>
      <c r="G14" s="68">
        <v>219746.82180000001</v>
      </c>
      <c r="H14" s="69">
        <v>-31.945354533450601</v>
      </c>
      <c r="I14" s="68">
        <v>26192.3099</v>
      </c>
      <c r="J14" s="69">
        <v>17.514325717421102</v>
      </c>
      <c r="K14" s="68">
        <v>39313.073400000001</v>
      </c>
      <c r="L14" s="69">
        <v>17.890167001268502</v>
      </c>
      <c r="M14" s="69">
        <v>-0.33375064234993101</v>
      </c>
      <c r="N14" s="68">
        <v>4123796.6696000001</v>
      </c>
      <c r="O14" s="68">
        <v>51932953.768600002</v>
      </c>
      <c r="P14" s="68">
        <v>2578</v>
      </c>
      <c r="Q14" s="68">
        <v>2632</v>
      </c>
      <c r="R14" s="69">
        <v>-2.0516717325228</v>
      </c>
      <c r="S14" s="68">
        <v>58.009278704422002</v>
      </c>
      <c r="T14" s="68">
        <v>56.246923138297902</v>
      </c>
      <c r="U14" s="70">
        <v>3.03805805809789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93611.518299999996</v>
      </c>
      <c r="E15" s="68">
        <v>109544.18489999999</v>
      </c>
      <c r="F15" s="69">
        <v>85.455488472943998</v>
      </c>
      <c r="G15" s="68">
        <v>120818.47289999999</v>
      </c>
      <c r="H15" s="69">
        <v>-22.5188697944551</v>
      </c>
      <c r="I15" s="68">
        <v>16120.213900000001</v>
      </c>
      <c r="J15" s="69">
        <v>17.220331635193698</v>
      </c>
      <c r="K15" s="68">
        <v>29477.070299999999</v>
      </c>
      <c r="L15" s="69">
        <v>24.397817314242801</v>
      </c>
      <c r="M15" s="69">
        <v>-0.45312699885239299</v>
      </c>
      <c r="N15" s="68">
        <v>2488867.4994999999</v>
      </c>
      <c r="O15" s="68">
        <v>40210428.2553</v>
      </c>
      <c r="P15" s="68">
        <v>3202</v>
      </c>
      <c r="Q15" s="68">
        <v>3438</v>
      </c>
      <c r="R15" s="69">
        <v>-6.8644560791157696</v>
      </c>
      <c r="S15" s="68">
        <v>29.2353273891318</v>
      </c>
      <c r="T15" s="68">
        <v>29.136480308318799</v>
      </c>
      <c r="U15" s="70">
        <v>0.33810834233978199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1172604.8470000001</v>
      </c>
      <c r="E16" s="68">
        <v>1092598.6083</v>
      </c>
      <c r="F16" s="69">
        <v>107.32256458064499</v>
      </c>
      <c r="G16" s="68">
        <v>892384.4682</v>
      </c>
      <c r="H16" s="69">
        <v>31.401306139406898</v>
      </c>
      <c r="I16" s="68">
        <v>61310.664499999999</v>
      </c>
      <c r="J16" s="69">
        <v>5.2285869921873198</v>
      </c>
      <c r="K16" s="68">
        <v>60256.820099999997</v>
      </c>
      <c r="L16" s="69">
        <v>6.7523385096047299</v>
      </c>
      <c r="M16" s="69">
        <v>1.7489213640066999E-2</v>
      </c>
      <c r="N16" s="68">
        <v>26488958.8411</v>
      </c>
      <c r="O16" s="68">
        <v>307638513.23210001</v>
      </c>
      <c r="P16" s="68">
        <v>61465</v>
      </c>
      <c r="Q16" s="68">
        <v>62223</v>
      </c>
      <c r="R16" s="69">
        <v>-1.21819905822606</v>
      </c>
      <c r="S16" s="68">
        <v>19.077602651915701</v>
      </c>
      <c r="T16" s="68">
        <v>18.099128368931101</v>
      </c>
      <c r="U16" s="70">
        <v>5.1289163572466201</v>
      </c>
      <c r="V16" s="55"/>
      <c r="W16" s="55"/>
    </row>
    <row r="17" spans="1:21" ht="12" thickBot="1" x14ac:dyDescent="0.2">
      <c r="A17" s="53"/>
      <c r="B17" s="42" t="s">
        <v>15</v>
      </c>
      <c r="C17" s="43"/>
      <c r="D17" s="68">
        <v>414459.98700000002</v>
      </c>
      <c r="E17" s="68">
        <v>787809.93790000002</v>
      </c>
      <c r="F17" s="69">
        <v>52.609134140245999</v>
      </c>
      <c r="G17" s="68">
        <v>749652.25699999998</v>
      </c>
      <c r="H17" s="69">
        <v>-44.713034192865798</v>
      </c>
      <c r="I17" s="68">
        <v>46585.8292</v>
      </c>
      <c r="J17" s="69">
        <v>11.240127071663499</v>
      </c>
      <c r="K17" s="68">
        <v>-66734.505600000004</v>
      </c>
      <c r="L17" s="69">
        <v>-8.9020615861362007</v>
      </c>
      <c r="M17" s="69">
        <v>-1.6980770859265899</v>
      </c>
      <c r="N17" s="68">
        <v>17360298.376800001</v>
      </c>
      <c r="O17" s="68">
        <v>296069406.16689998</v>
      </c>
      <c r="P17" s="68">
        <v>11613</v>
      </c>
      <c r="Q17" s="68">
        <v>11760</v>
      </c>
      <c r="R17" s="69">
        <v>-1.25</v>
      </c>
      <c r="S17" s="68">
        <v>35.689312580728497</v>
      </c>
      <c r="T17" s="68">
        <v>64.9606294812925</v>
      </c>
      <c r="U17" s="70">
        <v>-82.017037549694805</v>
      </c>
    </row>
    <row r="18" spans="1:21" ht="12" thickBot="1" x14ac:dyDescent="0.2">
      <c r="A18" s="53"/>
      <c r="B18" s="42" t="s">
        <v>16</v>
      </c>
      <c r="C18" s="43"/>
      <c r="D18" s="68">
        <v>2885201.3519000001</v>
      </c>
      <c r="E18" s="68">
        <v>2233610.3122</v>
      </c>
      <c r="F18" s="69">
        <v>129.17210026032799</v>
      </c>
      <c r="G18" s="68">
        <v>2085445.4998000001</v>
      </c>
      <c r="H18" s="69">
        <v>38.3494007480272</v>
      </c>
      <c r="I18" s="68">
        <v>-24339.888900000002</v>
      </c>
      <c r="J18" s="69">
        <v>-0.84361144791407305</v>
      </c>
      <c r="K18" s="68">
        <v>335255.56459999998</v>
      </c>
      <c r="L18" s="69">
        <v>16.075968642294999</v>
      </c>
      <c r="M18" s="69">
        <v>-1.0726009989693699</v>
      </c>
      <c r="N18" s="68">
        <v>47593722.684</v>
      </c>
      <c r="O18" s="68">
        <v>677502446.71759999</v>
      </c>
      <c r="P18" s="68">
        <v>106568</v>
      </c>
      <c r="Q18" s="68">
        <v>109880</v>
      </c>
      <c r="R18" s="69">
        <v>-3.0141973061521701</v>
      </c>
      <c r="S18" s="68">
        <v>27.073805944561201</v>
      </c>
      <c r="T18" s="68">
        <v>28.9015892082272</v>
      </c>
      <c r="U18" s="70">
        <v>-6.7511131143093603</v>
      </c>
    </row>
    <row r="19" spans="1:21" ht="12" thickBot="1" x14ac:dyDescent="0.2">
      <c r="A19" s="53"/>
      <c r="B19" s="42" t="s">
        <v>17</v>
      </c>
      <c r="C19" s="43"/>
      <c r="D19" s="68">
        <v>888018.87690000003</v>
      </c>
      <c r="E19" s="68">
        <v>843415.72080000001</v>
      </c>
      <c r="F19" s="69">
        <v>105.288395153186</v>
      </c>
      <c r="G19" s="68">
        <v>908930.4007</v>
      </c>
      <c r="H19" s="69">
        <v>-2.30067382319872</v>
      </c>
      <c r="I19" s="68">
        <v>10898.4877</v>
      </c>
      <c r="J19" s="69">
        <v>1.22728108416408</v>
      </c>
      <c r="K19" s="68">
        <v>-7631.3998000000001</v>
      </c>
      <c r="L19" s="69">
        <v>-0.83960221752103203</v>
      </c>
      <c r="M19" s="69">
        <v>-2.4281112227929702</v>
      </c>
      <c r="N19" s="68">
        <v>18204436.804900002</v>
      </c>
      <c r="O19" s="68">
        <v>219567948.5862</v>
      </c>
      <c r="P19" s="68">
        <v>17669</v>
      </c>
      <c r="Q19" s="68">
        <v>17301</v>
      </c>
      <c r="R19" s="69">
        <v>2.1270446794982898</v>
      </c>
      <c r="S19" s="68">
        <v>50.2585815213085</v>
      </c>
      <c r="T19" s="68">
        <v>51.100192214322902</v>
      </c>
      <c r="U19" s="70">
        <v>-1.6745611745081601</v>
      </c>
    </row>
    <row r="20" spans="1:21" ht="12" thickBot="1" x14ac:dyDescent="0.2">
      <c r="A20" s="53"/>
      <c r="B20" s="42" t="s">
        <v>18</v>
      </c>
      <c r="C20" s="43"/>
      <c r="D20" s="68">
        <v>1159269.3492999999</v>
      </c>
      <c r="E20" s="68">
        <v>1169129.7993000001</v>
      </c>
      <c r="F20" s="69">
        <v>99.156599206871306</v>
      </c>
      <c r="G20" s="68">
        <v>3439374.1395</v>
      </c>
      <c r="H20" s="69">
        <v>-66.294177304347301</v>
      </c>
      <c r="I20" s="68">
        <v>89170.059699999998</v>
      </c>
      <c r="J20" s="69">
        <v>7.6919190310554999</v>
      </c>
      <c r="K20" s="68">
        <v>69321.704199999993</v>
      </c>
      <c r="L20" s="69">
        <v>2.0155325180783499</v>
      </c>
      <c r="M20" s="69">
        <v>0.28632238242059799</v>
      </c>
      <c r="N20" s="68">
        <v>29007671.102699999</v>
      </c>
      <c r="O20" s="68">
        <v>335371492.82130003</v>
      </c>
      <c r="P20" s="68">
        <v>46383</v>
      </c>
      <c r="Q20" s="68">
        <v>46836</v>
      </c>
      <c r="R20" s="69">
        <v>-0.96720471432231203</v>
      </c>
      <c r="S20" s="68">
        <v>24.9934102860962</v>
      </c>
      <c r="T20" s="68">
        <v>27.5133488171492</v>
      </c>
      <c r="U20" s="70">
        <v>-10.0824117325631</v>
      </c>
    </row>
    <row r="21" spans="1:21" ht="12" thickBot="1" x14ac:dyDescent="0.2">
      <c r="A21" s="53"/>
      <c r="B21" s="42" t="s">
        <v>19</v>
      </c>
      <c r="C21" s="43"/>
      <c r="D21" s="68">
        <v>409101.43689999997</v>
      </c>
      <c r="E21" s="68">
        <v>473954.17239999998</v>
      </c>
      <c r="F21" s="69">
        <v>86.316665349394498</v>
      </c>
      <c r="G21" s="68">
        <v>389674.43810000003</v>
      </c>
      <c r="H21" s="69">
        <v>4.9854434626821904</v>
      </c>
      <c r="I21" s="68">
        <v>32747.019700000001</v>
      </c>
      <c r="J21" s="69">
        <v>8.0046210417013608</v>
      </c>
      <c r="K21" s="68">
        <v>54311.983699999997</v>
      </c>
      <c r="L21" s="69">
        <v>13.9377845682714</v>
      </c>
      <c r="M21" s="69">
        <v>-0.39705719678951801</v>
      </c>
      <c r="N21" s="68">
        <v>10465945.4427</v>
      </c>
      <c r="O21" s="68">
        <v>130394981.5518</v>
      </c>
      <c r="P21" s="68">
        <v>36346</v>
      </c>
      <c r="Q21" s="68">
        <v>37211</v>
      </c>
      <c r="R21" s="69">
        <v>-2.32458144097175</v>
      </c>
      <c r="S21" s="68">
        <v>11.255748552798099</v>
      </c>
      <c r="T21" s="68">
        <v>11.4715710515708</v>
      </c>
      <c r="U21" s="70">
        <v>-1.9174424318408501</v>
      </c>
    </row>
    <row r="22" spans="1:21" ht="12" thickBot="1" x14ac:dyDescent="0.2">
      <c r="A22" s="53"/>
      <c r="B22" s="42" t="s">
        <v>20</v>
      </c>
      <c r="C22" s="43"/>
      <c r="D22" s="68">
        <v>1429126.9889</v>
      </c>
      <c r="E22" s="68">
        <v>1458040.2953000001</v>
      </c>
      <c r="F22" s="69">
        <v>98.016974805620805</v>
      </c>
      <c r="G22" s="68">
        <v>1264135.1569999999</v>
      </c>
      <c r="H22" s="69">
        <v>13.0517556596996</v>
      </c>
      <c r="I22" s="68">
        <v>120739.4584</v>
      </c>
      <c r="J22" s="69">
        <v>8.4484765411178202</v>
      </c>
      <c r="K22" s="68">
        <v>169210.39129999999</v>
      </c>
      <c r="L22" s="69">
        <v>13.385466764611101</v>
      </c>
      <c r="M22" s="69">
        <v>-0.28645364228290199</v>
      </c>
      <c r="N22" s="68">
        <v>32289063.370900001</v>
      </c>
      <c r="O22" s="68">
        <v>403826855.18550003</v>
      </c>
      <c r="P22" s="68">
        <v>86489</v>
      </c>
      <c r="Q22" s="68">
        <v>89543</v>
      </c>
      <c r="R22" s="69">
        <v>-3.41065186558414</v>
      </c>
      <c r="S22" s="68">
        <v>16.523800586201698</v>
      </c>
      <c r="T22" s="68">
        <v>16.3693783523</v>
      </c>
      <c r="U22" s="70">
        <v>0.93454428414400603</v>
      </c>
    </row>
    <row r="23" spans="1:21" ht="12" thickBot="1" x14ac:dyDescent="0.2">
      <c r="A23" s="53"/>
      <c r="B23" s="42" t="s">
        <v>21</v>
      </c>
      <c r="C23" s="43"/>
      <c r="D23" s="68">
        <v>3575079.8363999999</v>
      </c>
      <c r="E23" s="68">
        <v>3751454.2015999998</v>
      </c>
      <c r="F23" s="69">
        <v>95.298506773059501</v>
      </c>
      <c r="G23" s="68">
        <v>3241717.1052000001</v>
      </c>
      <c r="H23" s="69">
        <v>10.283523218767501</v>
      </c>
      <c r="I23" s="68">
        <v>242589.01819999999</v>
      </c>
      <c r="J23" s="69">
        <v>6.7855552687259699</v>
      </c>
      <c r="K23" s="68">
        <v>160402.6152</v>
      </c>
      <c r="L23" s="69">
        <v>4.9480756646747501</v>
      </c>
      <c r="M23" s="69">
        <v>0.51237570470733795</v>
      </c>
      <c r="N23" s="68">
        <v>80635097.710500002</v>
      </c>
      <c r="O23" s="68">
        <v>867655406.19299996</v>
      </c>
      <c r="P23" s="68">
        <v>112026</v>
      </c>
      <c r="Q23" s="68">
        <v>110783</v>
      </c>
      <c r="R23" s="69">
        <v>1.1220133052905099</v>
      </c>
      <c r="S23" s="68">
        <v>31.9129473193723</v>
      </c>
      <c r="T23" s="68">
        <v>33.616003609759602</v>
      </c>
      <c r="U23" s="70">
        <v>-5.3365684884689699</v>
      </c>
    </row>
    <row r="24" spans="1:21" ht="12" thickBot="1" x14ac:dyDescent="0.2">
      <c r="A24" s="53"/>
      <c r="B24" s="42" t="s">
        <v>22</v>
      </c>
      <c r="C24" s="43"/>
      <c r="D24" s="68">
        <v>308833.87030000001</v>
      </c>
      <c r="E24" s="68">
        <v>359022.40039999998</v>
      </c>
      <c r="F24" s="69">
        <v>86.020780306720894</v>
      </c>
      <c r="G24" s="68">
        <v>354720.44099999999</v>
      </c>
      <c r="H24" s="69">
        <v>-12.9359815212905</v>
      </c>
      <c r="I24" s="68">
        <v>51356.052900000002</v>
      </c>
      <c r="J24" s="69">
        <v>16.629022215119399</v>
      </c>
      <c r="K24" s="68">
        <v>48260.607400000001</v>
      </c>
      <c r="L24" s="69">
        <v>13.605251297034799</v>
      </c>
      <c r="M24" s="69">
        <v>6.4140210137513004E-2</v>
      </c>
      <c r="N24" s="68">
        <v>7367010.9232999999</v>
      </c>
      <c r="O24" s="68">
        <v>91909403.402099997</v>
      </c>
      <c r="P24" s="68">
        <v>31706</v>
      </c>
      <c r="Q24" s="68">
        <v>32767</v>
      </c>
      <c r="R24" s="69">
        <v>-3.2380138554032998</v>
      </c>
      <c r="S24" s="68">
        <v>9.7405497476818308</v>
      </c>
      <c r="T24" s="68">
        <v>9.8789635273293293</v>
      </c>
      <c r="U24" s="70">
        <v>-1.4210058285513301</v>
      </c>
    </row>
    <row r="25" spans="1:21" ht="12" thickBot="1" x14ac:dyDescent="0.2">
      <c r="A25" s="53"/>
      <c r="B25" s="42" t="s">
        <v>23</v>
      </c>
      <c r="C25" s="43"/>
      <c r="D25" s="68">
        <v>325130.97710000002</v>
      </c>
      <c r="E25" s="68">
        <v>390711.95429999998</v>
      </c>
      <c r="F25" s="69">
        <v>83.2150062269031</v>
      </c>
      <c r="G25" s="68">
        <v>342690.27669999999</v>
      </c>
      <c r="H25" s="69">
        <v>-5.1239561767233699</v>
      </c>
      <c r="I25" s="68">
        <v>22270.181400000001</v>
      </c>
      <c r="J25" s="69">
        <v>6.8496030733947597</v>
      </c>
      <c r="K25" s="68">
        <v>29318.2294</v>
      </c>
      <c r="L25" s="69">
        <v>8.5553140527724807</v>
      </c>
      <c r="M25" s="69">
        <v>-0.24039814628096201</v>
      </c>
      <c r="N25" s="68">
        <v>8218530.4577000001</v>
      </c>
      <c r="O25" s="68">
        <v>90725103.762600005</v>
      </c>
      <c r="P25" s="68">
        <v>22933</v>
      </c>
      <c r="Q25" s="68">
        <v>25202</v>
      </c>
      <c r="R25" s="69">
        <v>-9.0032537100230208</v>
      </c>
      <c r="S25" s="68">
        <v>14.177428905943399</v>
      </c>
      <c r="T25" s="68">
        <v>14.738274426632801</v>
      </c>
      <c r="U25" s="70">
        <v>-3.9559043068400999</v>
      </c>
    </row>
    <row r="26" spans="1:21" ht="12" thickBot="1" x14ac:dyDescent="0.2">
      <c r="A26" s="53"/>
      <c r="B26" s="42" t="s">
        <v>24</v>
      </c>
      <c r="C26" s="43"/>
      <c r="D26" s="68">
        <v>599169.72259999998</v>
      </c>
      <c r="E26" s="68">
        <v>599295.13179999997</v>
      </c>
      <c r="F26" s="69">
        <v>99.979073883076097</v>
      </c>
      <c r="G26" s="68">
        <v>527910.26540000003</v>
      </c>
      <c r="H26" s="69">
        <v>13.498403397404401</v>
      </c>
      <c r="I26" s="68">
        <v>120646.87360000001</v>
      </c>
      <c r="J26" s="69">
        <v>20.1356759277609</v>
      </c>
      <c r="K26" s="68">
        <v>110086.0837</v>
      </c>
      <c r="L26" s="69">
        <v>20.853181102016901</v>
      </c>
      <c r="M26" s="69">
        <v>9.5932106448437998E-2</v>
      </c>
      <c r="N26" s="68">
        <v>14466222.629000001</v>
      </c>
      <c r="O26" s="68">
        <v>188058424.0695</v>
      </c>
      <c r="P26" s="68">
        <v>47776</v>
      </c>
      <c r="Q26" s="68">
        <v>50142</v>
      </c>
      <c r="R26" s="69">
        <v>-4.7185991783335401</v>
      </c>
      <c r="S26" s="68">
        <v>12.541228286168799</v>
      </c>
      <c r="T26" s="68">
        <v>12.6465494615293</v>
      </c>
      <c r="U26" s="70">
        <v>-0.83979952327815799</v>
      </c>
    </row>
    <row r="27" spans="1:21" ht="12" thickBot="1" x14ac:dyDescent="0.2">
      <c r="A27" s="53"/>
      <c r="B27" s="42" t="s">
        <v>25</v>
      </c>
      <c r="C27" s="43"/>
      <c r="D27" s="68">
        <v>271266.26949999999</v>
      </c>
      <c r="E27" s="68">
        <v>324526.53389999998</v>
      </c>
      <c r="F27" s="69">
        <v>83.588317491348306</v>
      </c>
      <c r="G27" s="68">
        <v>288134.05670000002</v>
      </c>
      <c r="H27" s="69">
        <v>-5.8541455991654798</v>
      </c>
      <c r="I27" s="68">
        <v>80137.901199999993</v>
      </c>
      <c r="J27" s="69">
        <v>29.5421547794021</v>
      </c>
      <c r="K27" s="68">
        <v>80856.742899999997</v>
      </c>
      <c r="L27" s="69">
        <v>28.062195710584302</v>
      </c>
      <c r="M27" s="69">
        <v>-8.8903123501899994E-3</v>
      </c>
      <c r="N27" s="68">
        <v>6432850.2323000003</v>
      </c>
      <c r="O27" s="68">
        <v>84008364.680299997</v>
      </c>
      <c r="P27" s="68">
        <v>39818</v>
      </c>
      <c r="Q27" s="68">
        <v>40455</v>
      </c>
      <c r="R27" s="69">
        <v>-1.57458904956124</v>
      </c>
      <c r="S27" s="68">
        <v>6.8126543146315699</v>
      </c>
      <c r="T27" s="68">
        <v>6.8433025237918699</v>
      </c>
      <c r="U27" s="70">
        <v>-0.44987177896976899</v>
      </c>
    </row>
    <row r="28" spans="1:21" ht="12" thickBot="1" x14ac:dyDescent="0.2">
      <c r="A28" s="53"/>
      <c r="B28" s="42" t="s">
        <v>26</v>
      </c>
      <c r="C28" s="43"/>
      <c r="D28" s="68">
        <v>1265902.2272999999</v>
      </c>
      <c r="E28" s="68">
        <v>1461932.0848000001</v>
      </c>
      <c r="F28" s="69">
        <v>86.591042118976603</v>
      </c>
      <c r="G28" s="68">
        <v>1095260.8489000001</v>
      </c>
      <c r="H28" s="69">
        <v>15.579976091666101</v>
      </c>
      <c r="I28" s="68">
        <v>49753.635399999999</v>
      </c>
      <c r="J28" s="69">
        <v>3.9302905332679501</v>
      </c>
      <c r="K28" s="68">
        <v>45011.065799999997</v>
      </c>
      <c r="L28" s="69">
        <v>4.1096206301180098</v>
      </c>
      <c r="M28" s="69">
        <v>0.105364525716252</v>
      </c>
      <c r="N28" s="68">
        <v>28670200.888599999</v>
      </c>
      <c r="O28" s="68">
        <v>289085046.91869998</v>
      </c>
      <c r="P28" s="68">
        <v>56812</v>
      </c>
      <c r="Q28" s="68">
        <v>59856</v>
      </c>
      <c r="R28" s="69">
        <v>-5.0855386260358202</v>
      </c>
      <c r="S28" s="68">
        <v>22.282303515102399</v>
      </c>
      <c r="T28" s="68">
        <v>22.771241449478801</v>
      </c>
      <c r="U28" s="70">
        <v>-2.1942880997241501</v>
      </c>
    </row>
    <row r="29" spans="1:21" ht="12" thickBot="1" x14ac:dyDescent="0.2">
      <c r="A29" s="53"/>
      <c r="B29" s="42" t="s">
        <v>27</v>
      </c>
      <c r="C29" s="43"/>
      <c r="D29" s="68">
        <v>690197.5246</v>
      </c>
      <c r="E29" s="68">
        <v>691653.41110000003</v>
      </c>
      <c r="F29" s="69">
        <v>99.789506351499895</v>
      </c>
      <c r="G29" s="68">
        <v>668109.17039999994</v>
      </c>
      <c r="H29" s="69">
        <v>3.3060995386091898</v>
      </c>
      <c r="I29" s="68">
        <v>95202.440400000007</v>
      </c>
      <c r="J29" s="69">
        <v>13.7935064973138</v>
      </c>
      <c r="K29" s="68">
        <v>87074.570300000007</v>
      </c>
      <c r="L29" s="69">
        <v>13.032985349964299</v>
      </c>
      <c r="M29" s="69">
        <v>9.3343786503876994E-2</v>
      </c>
      <c r="N29" s="68">
        <v>18191410.385600001</v>
      </c>
      <c r="O29" s="68">
        <v>202284450.32640001</v>
      </c>
      <c r="P29" s="68">
        <v>113109</v>
      </c>
      <c r="Q29" s="68">
        <v>116768</v>
      </c>
      <c r="R29" s="69">
        <v>-3.13356399013428</v>
      </c>
      <c r="S29" s="68">
        <v>6.1020566409392698</v>
      </c>
      <c r="T29" s="68">
        <v>6.3041370435393302</v>
      </c>
      <c r="U29" s="70">
        <v>-3.3116769392843501</v>
      </c>
    </row>
    <row r="30" spans="1:21" ht="12" thickBot="1" x14ac:dyDescent="0.2">
      <c r="A30" s="53"/>
      <c r="B30" s="42" t="s">
        <v>28</v>
      </c>
      <c r="C30" s="43"/>
      <c r="D30" s="68">
        <v>1405407.7091999999</v>
      </c>
      <c r="E30" s="68">
        <v>1386624.1802000001</v>
      </c>
      <c r="F30" s="69">
        <v>101.354622922939</v>
      </c>
      <c r="G30" s="68">
        <v>1173701.8987</v>
      </c>
      <c r="H30" s="69">
        <v>19.741453154045299</v>
      </c>
      <c r="I30" s="68">
        <v>132869.38620000001</v>
      </c>
      <c r="J30" s="69">
        <v>9.4541523666205904</v>
      </c>
      <c r="K30" s="68">
        <v>146196.51980000001</v>
      </c>
      <c r="L30" s="69">
        <v>12.4560180026912</v>
      </c>
      <c r="M30" s="69">
        <v>-9.1159034553160004E-2</v>
      </c>
      <c r="N30" s="68">
        <v>33802562.256099999</v>
      </c>
      <c r="O30" s="68">
        <v>367652897.58490002</v>
      </c>
      <c r="P30" s="68">
        <v>97207</v>
      </c>
      <c r="Q30" s="68">
        <v>98368</v>
      </c>
      <c r="R30" s="69">
        <v>-1.1802618737800901</v>
      </c>
      <c r="S30" s="68">
        <v>14.4578858436121</v>
      </c>
      <c r="T30" s="68">
        <v>14.897565753090401</v>
      </c>
      <c r="U30" s="70">
        <v>-3.0411079063306499</v>
      </c>
    </row>
    <row r="31" spans="1:21" ht="12" thickBot="1" x14ac:dyDescent="0.2">
      <c r="A31" s="53"/>
      <c r="B31" s="42" t="s">
        <v>29</v>
      </c>
      <c r="C31" s="43"/>
      <c r="D31" s="68">
        <v>1162725.7185</v>
      </c>
      <c r="E31" s="68">
        <v>1264322.1418000001</v>
      </c>
      <c r="F31" s="69">
        <v>91.964356239513606</v>
      </c>
      <c r="G31" s="68">
        <v>1075422.1094</v>
      </c>
      <c r="H31" s="69">
        <v>8.1180783189131596</v>
      </c>
      <c r="I31" s="68">
        <v>-5411.5195000000003</v>
      </c>
      <c r="J31" s="69">
        <v>-0.46541668545710402</v>
      </c>
      <c r="K31" s="68">
        <v>43967.197</v>
      </c>
      <c r="L31" s="69">
        <v>4.0883664763532002</v>
      </c>
      <c r="M31" s="69">
        <v>-1.1230808391083</v>
      </c>
      <c r="N31" s="68">
        <v>30183671.533</v>
      </c>
      <c r="O31" s="68">
        <v>312285156.32840002</v>
      </c>
      <c r="P31" s="68">
        <v>42330</v>
      </c>
      <c r="Q31" s="68">
        <v>42521</v>
      </c>
      <c r="R31" s="69">
        <v>-0.44918981209284298</v>
      </c>
      <c r="S31" s="68">
        <v>27.468124698795201</v>
      </c>
      <c r="T31" s="68">
        <v>29.108537680205099</v>
      </c>
      <c r="U31" s="70">
        <v>-5.9720603404783699</v>
      </c>
    </row>
    <row r="32" spans="1:21" ht="12" thickBot="1" x14ac:dyDescent="0.2">
      <c r="A32" s="53"/>
      <c r="B32" s="42" t="s">
        <v>30</v>
      </c>
      <c r="C32" s="43"/>
      <c r="D32" s="68">
        <v>136668.02129999999</v>
      </c>
      <c r="E32" s="68">
        <v>171777.37210000001</v>
      </c>
      <c r="F32" s="69">
        <v>79.561131730690903</v>
      </c>
      <c r="G32" s="68">
        <v>155903.55429999999</v>
      </c>
      <c r="H32" s="69">
        <v>-12.338097797941</v>
      </c>
      <c r="I32" s="68">
        <v>32764.2968</v>
      </c>
      <c r="J32" s="69">
        <v>23.9736380817859</v>
      </c>
      <c r="K32" s="68">
        <v>34763.317300000002</v>
      </c>
      <c r="L32" s="69">
        <v>22.297963286395699</v>
      </c>
      <c r="M32" s="69">
        <v>-5.7503732533604003E-2</v>
      </c>
      <c r="N32" s="68">
        <v>3153790.4775</v>
      </c>
      <c r="O32" s="68">
        <v>44743574.942900002</v>
      </c>
      <c r="P32" s="68">
        <v>27858</v>
      </c>
      <c r="Q32" s="68">
        <v>27668</v>
      </c>
      <c r="R32" s="69">
        <v>0.68671389330634602</v>
      </c>
      <c r="S32" s="68">
        <v>4.9058805836743504</v>
      </c>
      <c r="T32" s="68">
        <v>4.9108762722278403</v>
      </c>
      <c r="U32" s="70">
        <v>-0.101830618750071</v>
      </c>
    </row>
    <row r="33" spans="1:21" ht="12" thickBot="1" x14ac:dyDescent="0.2">
      <c r="A33" s="53"/>
      <c r="B33" s="42" t="s">
        <v>31</v>
      </c>
      <c r="C33" s="43"/>
      <c r="D33" s="71"/>
      <c r="E33" s="71"/>
      <c r="F33" s="71"/>
      <c r="G33" s="68">
        <v>35.470300000000002</v>
      </c>
      <c r="H33" s="71"/>
      <c r="I33" s="71"/>
      <c r="J33" s="71"/>
      <c r="K33" s="68">
        <v>7.5087999999999999</v>
      </c>
      <c r="L33" s="69">
        <v>21.1692599160424</v>
      </c>
      <c r="M33" s="71"/>
      <c r="N33" s="68">
        <v>48.213700000000003</v>
      </c>
      <c r="O33" s="68">
        <v>4994.4328999999998</v>
      </c>
      <c r="P33" s="71"/>
      <c r="Q33" s="71"/>
      <c r="R33" s="71"/>
      <c r="S33" s="71"/>
      <c r="T33" s="71"/>
      <c r="U33" s="72"/>
    </row>
    <row r="34" spans="1:21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3"/>
      <c r="B35" s="42" t="s">
        <v>32</v>
      </c>
      <c r="C35" s="43"/>
      <c r="D35" s="68">
        <v>198985.57380000001</v>
      </c>
      <c r="E35" s="68">
        <v>200434.16949999999</v>
      </c>
      <c r="F35" s="69">
        <v>99.277271084259894</v>
      </c>
      <c r="G35" s="68">
        <v>354922.30109999998</v>
      </c>
      <c r="H35" s="69">
        <v>-43.935454835244201</v>
      </c>
      <c r="I35" s="68">
        <v>11342.951800000001</v>
      </c>
      <c r="J35" s="69">
        <v>5.7003890198596903</v>
      </c>
      <c r="K35" s="68">
        <v>9243.8292000000001</v>
      </c>
      <c r="L35" s="69">
        <v>2.6044655890460802</v>
      </c>
      <c r="M35" s="69">
        <v>0.227083663553628</v>
      </c>
      <c r="N35" s="68">
        <v>5481417.9598000003</v>
      </c>
      <c r="O35" s="68">
        <v>52051455.824100003</v>
      </c>
      <c r="P35" s="68">
        <v>14155</v>
      </c>
      <c r="Q35" s="68">
        <v>15348</v>
      </c>
      <c r="R35" s="69">
        <v>-7.7729997393797303</v>
      </c>
      <c r="S35" s="68">
        <v>14.057617364888699</v>
      </c>
      <c r="T35" s="68">
        <v>14.6095591412562</v>
      </c>
      <c r="U35" s="70">
        <v>-3.9262825416348499</v>
      </c>
    </row>
    <row r="36" spans="1:21" ht="12" thickBot="1" x14ac:dyDescent="0.2">
      <c r="A36" s="53"/>
      <c r="B36" s="42" t="s">
        <v>37</v>
      </c>
      <c r="C36" s="43"/>
      <c r="D36" s="71"/>
      <c r="E36" s="68">
        <v>1214428.318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3"/>
      <c r="B37" s="42" t="s">
        <v>38</v>
      </c>
      <c r="C37" s="43"/>
      <c r="D37" s="71"/>
      <c r="E37" s="68">
        <v>625564.14619999996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3"/>
      <c r="B38" s="42" t="s">
        <v>39</v>
      </c>
      <c r="C38" s="43"/>
      <c r="D38" s="71"/>
      <c r="E38" s="68">
        <v>555890.16940000001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3"/>
      <c r="B39" s="42" t="s">
        <v>33</v>
      </c>
      <c r="C39" s="43"/>
      <c r="D39" s="68">
        <v>335369.14620000002</v>
      </c>
      <c r="E39" s="68">
        <v>503599.23139999999</v>
      </c>
      <c r="F39" s="69">
        <v>66.594451557775002</v>
      </c>
      <c r="G39" s="68">
        <v>391342.30839999998</v>
      </c>
      <c r="H39" s="69">
        <v>-14.3028650361996</v>
      </c>
      <c r="I39" s="68">
        <v>19493.5052</v>
      </c>
      <c r="J39" s="69">
        <v>5.8125517570345897</v>
      </c>
      <c r="K39" s="68">
        <v>23763.535400000001</v>
      </c>
      <c r="L39" s="69">
        <v>6.0723144137307896</v>
      </c>
      <c r="M39" s="69">
        <v>-0.179688338798275</v>
      </c>
      <c r="N39" s="68">
        <v>7779697.7166999998</v>
      </c>
      <c r="O39" s="68">
        <v>86249723.692300007</v>
      </c>
      <c r="P39" s="68">
        <v>491</v>
      </c>
      <c r="Q39" s="68">
        <v>493</v>
      </c>
      <c r="R39" s="69">
        <v>-0.405679513184587</v>
      </c>
      <c r="S39" s="68">
        <v>683.03288431771898</v>
      </c>
      <c r="T39" s="68">
        <v>670.15828539553797</v>
      </c>
      <c r="U39" s="70">
        <v>1.8849164099971401</v>
      </c>
    </row>
    <row r="40" spans="1:21" ht="12" thickBot="1" x14ac:dyDescent="0.2">
      <c r="A40" s="53"/>
      <c r="B40" s="42" t="s">
        <v>34</v>
      </c>
      <c r="C40" s="43"/>
      <c r="D40" s="68">
        <v>438586.17839999998</v>
      </c>
      <c r="E40" s="68">
        <v>382668.00510000001</v>
      </c>
      <c r="F40" s="69">
        <v>114.612711947367</v>
      </c>
      <c r="G40" s="68">
        <v>525588.80009999999</v>
      </c>
      <c r="H40" s="69">
        <v>-16.553362949029101</v>
      </c>
      <c r="I40" s="68">
        <v>30986.918300000001</v>
      </c>
      <c r="J40" s="69">
        <v>7.0651834978117503</v>
      </c>
      <c r="K40" s="68">
        <v>21110.8406</v>
      </c>
      <c r="L40" s="69">
        <v>4.0166077732218399</v>
      </c>
      <c r="M40" s="69">
        <v>0.46782020134243302</v>
      </c>
      <c r="N40" s="68">
        <v>11797121.4509</v>
      </c>
      <c r="O40" s="68">
        <v>160968721.7473</v>
      </c>
      <c r="P40" s="68">
        <v>2072</v>
      </c>
      <c r="Q40" s="68">
        <v>2117</v>
      </c>
      <c r="R40" s="69">
        <v>-2.1256495040151102</v>
      </c>
      <c r="S40" s="68">
        <v>211.67286602316599</v>
      </c>
      <c r="T40" s="68">
        <v>226.36561435994301</v>
      </c>
      <c r="U40" s="70">
        <v>-6.9412526096610101</v>
      </c>
    </row>
    <row r="41" spans="1:21" ht="12" thickBot="1" x14ac:dyDescent="0.2">
      <c r="A41" s="53"/>
      <c r="B41" s="42" t="s">
        <v>40</v>
      </c>
      <c r="C41" s="43"/>
      <c r="D41" s="71"/>
      <c r="E41" s="68">
        <v>524540.32259999996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3"/>
      <c r="B42" s="42" t="s">
        <v>41</v>
      </c>
      <c r="C42" s="43"/>
      <c r="D42" s="71"/>
      <c r="E42" s="68">
        <v>228110.6721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</row>
    <row r="44" spans="1:21" ht="12" thickBot="1" x14ac:dyDescent="0.2">
      <c r="A44" s="54"/>
      <c r="B44" s="42" t="s">
        <v>35</v>
      </c>
      <c r="C44" s="43"/>
      <c r="D44" s="73">
        <v>17441.8632</v>
      </c>
      <c r="E44" s="74"/>
      <c r="F44" s="74"/>
      <c r="G44" s="73">
        <v>20721.926800000001</v>
      </c>
      <c r="H44" s="75">
        <v>-15.8289508097288</v>
      </c>
      <c r="I44" s="73">
        <v>1665.0595000000001</v>
      </c>
      <c r="J44" s="75">
        <v>9.5463396364672803</v>
      </c>
      <c r="K44" s="73">
        <v>3515.0506999999998</v>
      </c>
      <c r="L44" s="75">
        <v>16.9629529817662</v>
      </c>
      <c r="M44" s="75">
        <v>-0.52630569453806197</v>
      </c>
      <c r="N44" s="73">
        <v>676610.54299999995</v>
      </c>
      <c r="O44" s="73">
        <v>10187520.8959</v>
      </c>
      <c r="P44" s="73">
        <v>43</v>
      </c>
      <c r="Q44" s="73">
        <v>37</v>
      </c>
      <c r="R44" s="75">
        <v>16.2162162162162</v>
      </c>
      <c r="S44" s="73">
        <v>405.62472558139501</v>
      </c>
      <c r="T44" s="73">
        <v>1019.35178108108</v>
      </c>
      <c r="U44" s="76">
        <v>-151.304153024698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activeCell="C31" sqref="C3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119076</v>
      </c>
      <c r="D2" s="32">
        <v>746990.93918376102</v>
      </c>
      <c r="E2" s="32">
        <v>634789.285448718</v>
      </c>
      <c r="F2" s="32">
        <v>112201.653735043</v>
      </c>
      <c r="G2" s="32">
        <v>634789.285448718</v>
      </c>
      <c r="H2" s="32">
        <v>0.15020483897387801</v>
      </c>
    </row>
    <row r="3" spans="1:8" ht="14.25" x14ac:dyDescent="0.2">
      <c r="A3" s="32">
        <v>2</v>
      </c>
      <c r="B3" s="33">
        <v>13</v>
      </c>
      <c r="C3" s="32">
        <v>13299.467000000001</v>
      </c>
      <c r="D3" s="32">
        <v>123801.36326359599</v>
      </c>
      <c r="E3" s="32">
        <v>96262.570107669599</v>
      </c>
      <c r="F3" s="32">
        <v>27538.7931559262</v>
      </c>
      <c r="G3" s="32">
        <v>96262.570107669599</v>
      </c>
      <c r="H3" s="32">
        <v>0.222443375662116</v>
      </c>
    </row>
    <row r="4" spans="1:8" ht="14.25" x14ac:dyDescent="0.2">
      <c r="A4" s="32">
        <v>3</v>
      </c>
      <c r="B4" s="33">
        <v>14</v>
      </c>
      <c r="C4" s="32">
        <v>137218</v>
      </c>
      <c r="D4" s="32">
        <v>162818.132805128</v>
      </c>
      <c r="E4" s="32">
        <v>123408.70859401699</v>
      </c>
      <c r="F4" s="32">
        <v>39409.424211111102</v>
      </c>
      <c r="G4" s="32">
        <v>123408.70859401699</v>
      </c>
      <c r="H4" s="32">
        <v>0.24204567103271599</v>
      </c>
    </row>
    <row r="5" spans="1:8" ht="14.25" x14ac:dyDescent="0.2">
      <c r="A5" s="32">
        <v>4</v>
      </c>
      <c r="B5" s="33">
        <v>15</v>
      </c>
      <c r="C5" s="32">
        <v>3584</v>
      </c>
      <c r="D5" s="32">
        <v>50903.4947547009</v>
      </c>
      <c r="E5" s="32">
        <v>39835.869019658101</v>
      </c>
      <c r="F5" s="32">
        <v>11067.6257350427</v>
      </c>
      <c r="G5" s="32">
        <v>39835.869019658101</v>
      </c>
      <c r="H5" s="32">
        <v>0.217423691406191</v>
      </c>
    </row>
    <row r="6" spans="1:8" ht="14.25" x14ac:dyDescent="0.2">
      <c r="A6" s="32">
        <v>5</v>
      </c>
      <c r="B6" s="33">
        <v>16</v>
      </c>
      <c r="C6" s="32">
        <v>13554</v>
      </c>
      <c r="D6" s="32">
        <v>461630.00385213702</v>
      </c>
      <c r="E6" s="32">
        <v>431905.640031624</v>
      </c>
      <c r="F6" s="32">
        <v>29724.363820512801</v>
      </c>
      <c r="G6" s="32">
        <v>431905.640031624</v>
      </c>
      <c r="H6" s="32">
        <v>6.4390017053644E-2</v>
      </c>
    </row>
    <row r="7" spans="1:8" ht="14.25" x14ac:dyDescent="0.2">
      <c r="A7" s="32">
        <v>6</v>
      </c>
      <c r="B7" s="33">
        <v>17</v>
      </c>
      <c r="C7" s="32">
        <v>18852</v>
      </c>
      <c r="D7" s="32">
        <v>276935.71387435897</v>
      </c>
      <c r="E7" s="32">
        <v>202638.09450683801</v>
      </c>
      <c r="F7" s="32">
        <v>74297.619367521402</v>
      </c>
      <c r="G7" s="32">
        <v>202638.09450683801</v>
      </c>
      <c r="H7" s="32">
        <v>0.26828471607395799</v>
      </c>
    </row>
    <row r="8" spans="1:8" ht="14.25" x14ac:dyDescent="0.2">
      <c r="A8" s="32">
        <v>7</v>
      </c>
      <c r="B8" s="33">
        <v>18</v>
      </c>
      <c r="C8" s="32">
        <v>62517</v>
      </c>
      <c r="D8" s="32">
        <v>149547.934374359</v>
      </c>
      <c r="E8" s="32">
        <v>123355.60988547</v>
      </c>
      <c r="F8" s="32">
        <v>26192.324488888898</v>
      </c>
      <c r="G8" s="32">
        <v>123355.60988547</v>
      </c>
      <c r="H8" s="32">
        <v>0.1751433384785</v>
      </c>
    </row>
    <row r="9" spans="1:8" ht="14.25" x14ac:dyDescent="0.2">
      <c r="A9" s="32">
        <v>8</v>
      </c>
      <c r="B9" s="33">
        <v>19</v>
      </c>
      <c r="C9" s="32">
        <v>19839</v>
      </c>
      <c r="D9" s="32">
        <v>93611.639611111095</v>
      </c>
      <c r="E9" s="32">
        <v>77491.3050965812</v>
      </c>
      <c r="F9" s="32">
        <v>16120.334514529901</v>
      </c>
      <c r="G9" s="32">
        <v>77491.3050965812</v>
      </c>
      <c r="H9" s="32">
        <v>0.17220438165059701</v>
      </c>
    </row>
    <row r="10" spans="1:8" ht="14.25" x14ac:dyDescent="0.2">
      <c r="A10" s="32">
        <v>9</v>
      </c>
      <c r="B10" s="33">
        <v>21</v>
      </c>
      <c r="C10" s="32">
        <v>273208</v>
      </c>
      <c r="D10" s="32">
        <v>1172604.13277436</v>
      </c>
      <c r="E10" s="32">
        <v>1111294.1818102601</v>
      </c>
      <c r="F10" s="32">
        <v>61309.950964102602</v>
      </c>
      <c r="G10" s="32">
        <v>1111294.1818102601</v>
      </c>
      <c r="H10" s="37">
        <v>5.2285293263502702E-2</v>
      </c>
    </row>
    <row r="11" spans="1:8" ht="14.25" x14ac:dyDescent="0.2">
      <c r="A11" s="32">
        <v>10</v>
      </c>
      <c r="B11" s="33">
        <v>22</v>
      </c>
      <c r="C11" s="32">
        <v>30915</v>
      </c>
      <c r="D11" s="32">
        <v>414460.05897094001</v>
      </c>
      <c r="E11" s="32">
        <v>367874.157562393</v>
      </c>
      <c r="F11" s="32">
        <v>46585.901408546997</v>
      </c>
      <c r="G11" s="32">
        <v>367874.157562393</v>
      </c>
      <c r="H11" s="32">
        <v>0.112401425421342</v>
      </c>
    </row>
    <row r="12" spans="1:8" ht="14.25" x14ac:dyDescent="0.2">
      <c r="A12" s="32">
        <v>11</v>
      </c>
      <c r="B12" s="33">
        <v>23</v>
      </c>
      <c r="C12" s="32">
        <v>438068.16100000002</v>
      </c>
      <c r="D12" s="32">
        <v>2885201.5621059798</v>
      </c>
      <c r="E12" s="32">
        <v>2909541.2098495699</v>
      </c>
      <c r="F12" s="32">
        <v>-24339.6477435897</v>
      </c>
      <c r="G12" s="32">
        <v>2909541.2098495699</v>
      </c>
      <c r="H12" s="32">
        <v>-8.4360302806101399E-3</v>
      </c>
    </row>
    <row r="13" spans="1:8" ht="14.25" x14ac:dyDescent="0.2">
      <c r="A13" s="32">
        <v>12</v>
      </c>
      <c r="B13" s="33">
        <v>24</v>
      </c>
      <c r="C13" s="32">
        <v>29766.155999999999</v>
      </c>
      <c r="D13" s="32">
        <v>888018.946180342</v>
      </c>
      <c r="E13" s="32">
        <v>877120.38842307695</v>
      </c>
      <c r="F13" s="32">
        <v>10898.557757265</v>
      </c>
      <c r="G13" s="32">
        <v>877120.38842307695</v>
      </c>
      <c r="H13" s="32">
        <v>1.22728887757893E-2</v>
      </c>
    </row>
    <row r="14" spans="1:8" ht="14.25" x14ac:dyDescent="0.2">
      <c r="A14" s="32">
        <v>13</v>
      </c>
      <c r="B14" s="33">
        <v>25</v>
      </c>
      <c r="C14" s="32">
        <v>93032</v>
      </c>
      <c r="D14" s="32">
        <v>1159269.2986000001</v>
      </c>
      <c r="E14" s="32">
        <v>1070099.2896</v>
      </c>
      <c r="F14" s="32">
        <v>89170.009000000005</v>
      </c>
      <c r="G14" s="32">
        <v>1070099.2896</v>
      </c>
      <c r="H14" s="32">
        <v>7.6919149940127607E-2</v>
      </c>
    </row>
    <row r="15" spans="1:8" ht="14.25" x14ac:dyDescent="0.2">
      <c r="A15" s="32">
        <v>14</v>
      </c>
      <c r="B15" s="33">
        <v>26</v>
      </c>
      <c r="C15" s="32">
        <v>72801</v>
      </c>
      <c r="D15" s="32">
        <v>409100.80473298498</v>
      </c>
      <c r="E15" s="32">
        <v>376354.41684973898</v>
      </c>
      <c r="F15" s="32">
        <v>32746.3878832464</v>
      </c>
      <c r="G15" s="32">
        <v>376354.41684973898</v>
      </c>
      <c r="H15" s="32">
        <v>8.0044789705606897E-2</v>
      </c>
    </row>
    <row r="16" spans="1:8" ht="14.25" x14ac:dyDescent="0.2">
      <c r="A16" s="32">
        <v>15</v>
      </c>
      <c r="B16" s="33">
        <v>27</v>
      </c>
      <c r="C16" s="32">
        <v>207121.807</v>
      </c>
      <c r="D16" s="32">
        <v>1429128.0599333299</v>
      </c>
      <c r="E16" s="32">
        <v>1308387.5292</v>
      </c>
      <c r="F16" s="32">
        <v>120740.530733333</v>
      </c>
      <c r="G16" s="32">
        <v>1308387.5292</v>
      </c>
      <c r="H16" s="32">
        <v>8.4485452436617703E-2</v>
      </c>
    </row>
    <row r="17" spans="1:8" ht="14.25" x14ac:dyDescent="0.2">
      <c r="A17" s="32">
        <v>16</v>
      </c>
      <c r="B17" s="33">
        <v>29</v>
      </c>
      <c r="C17" s="32">
        <v>276071</v>
      </c>
      <c r="D17" s="32">
        <v>3575082.5726965801</v>
      </c>
      <c r="E17" s="32">
        <v>3332490.8649213701</v>
      </c>
      <c r="F17" s="32">
        <v>242591.70777521399</v>
      </c>
      <c r="G17" s="32">
        <v>3332490.8649213701</v>
      </c>
      <c r="H17" s="32">
        <v>6.7856253063333802E-2</v>
      </c>
    </row>
    <row r="18" spans="1:8" ht="14.25" x14ac:dyDescent="0.2">
      <c r="A18" s="32">
        <v>17</v>
      </c>
      <c r="B18" s="33">
        <v>31</v>
      </c>
      <c r="C18" s="32">
        <v>40680.565000000002</v>
      </c>
      <c r="D18" s="32">
        <v>308833.90829062101</v>
      </c>
      <c r="E18" s="32">
        <v>257477.811466966</v>
      </c>
      <c r="F18" s="32">
        <v>51356.096823654902</v>
      </c>
      <c r="G18" s="32">
        <v>257477.811466966</v>
      </c>
      <c r="H18" s="32">
        <v>0.166290343919514</v>
      </c>
    </row>
    <row r="19" spans="1:8" ht="14.25" x14ac:dyDescent="0.2">
      <c r="A19" s="32">
        <v>18</v>
      </c>
      <c r="B19" s="33">
        <v>32</v>
      </c>
      <c r="C19" s="32">
        <v>19750.795999999998</v>
      </c>
      <c r="D19" s="32">
        <v>325130.98246929899</v>
      </c>
      <c r="E19" s="32">
        <v>302860.79485974199</v>
      </c>
      <c r="F19" s="32">
        <v>22270.1876095566</v>
      </c>
      <c r="G19" s="32">
        <v>302860.79485974199</v>
      </c>
      <c r="H19" s="32">
        <v>6.8496048701416998E-2</v>
      </c>
    </row>
    <row r="20" spans="1:8" ht="14.25" x14ac:dyDescent="0.2">
      <c r="A20" s="32">
        <v>19</v>
      </c>
      <c r="B20" s="33">
        <v>33</v>
      </c>
      <c r="C20" s="32">
        <v>46604.741999999998</v>
      </c>
      <c r="D20" s="32">
        <v>599169.70679461502</v>
      </c>
      <c r="E20" s="32">
        <v>478522.80387111299</v>
      </c>
      <c r="F20" s="32">
        <v>120646.902923502</v>
      </c>
      <c r="G20" s="32">
        <v>478522.80387111299</v>
      </c>
      <c r="H20" s="32">
        <v>0.201356813529389</v>
      </c>
    </row>
    <row r="21" spans="1:8" ht="14.25" x14ac:dyDescent="0.2">
      <c r="A21" s="32">
        <v>20</v>
      </c>
      <c r="B21" s="33">
        <v>34</v>
      </c>
      <c r="C21" s="32">
        <v>52135.322999999997</v>
      </c>
      <c r="D21" s="32">
        <v>271266.17309197498</v>
      </c>
      <c r="E21" s="32">
        <v>191128.36957190299</v>
      </c>
      <c r="F21" s="32">
        <v>80137.803520072295</v>
      </c>
      <c r="G21" s="32">
        <v>191128.36957190299</v>
      </c>
      <c r="H21" s="32">
        <v>0.29542129269800599</v>
      </c>
    </row>
    <row r="22" spans="1:8" ht="14.25" x14ac:dyDescent="0.2">
      <c r="A22" s="32">
        <v>21</v>
      </c>
      <c r="B22" s="33">
        <v>35</v>
      </c>
      <c r="C22" s="32">
        <v>52184.097999999998</v>
      </c>
      <c r="D22" s="32">
        <v>1265902.2211185801</v>
      </c>
      <c r="E22" s="32">
        <v>1216148.57847965</v>
      </c>
      <c r="F22" s="32">
        <v>49753.642638938101</v>
      </c>
      <c r="G22" s="32">
        <v>1216148.57847965</v>
      </c>
      <c r="H22" s="32">
        <v>3.9302911242998201E-2</v>
      </c>
    </row>
    <row r="23" spans="1:8" ht="14.25" x14ac:dyDescent="0.2">
      <c r="A23" s="32">
        <v>22</v>
      </c>
      <c r="B23" s="33">
        <v>36</v>
      </c>
      <c r="C23" s="32">
        <v>168668.12</v>
      </c>
      <c r="D23" s="32">
        <v>690197.52359999996</v>
      </c>
      <c r="E23" s="32">
        <v>594995.07775912306</v>
      </c>
      <c r="F23" s="32">
        <v>95202.445840877306</v>
      </c>
      <c r="G23" s="32">
        <v>594995.07775912306</v>
      </c>
      <c r="H23" s="32">
        <v>0.13793507305605901</v>
      </c>
    </row>
    <row r="24" spans="1:8" ht="14.25" x14ac:dyDescent="0.2">
      <c r="A24" s="32">
        <v>23</v>
      </c>
      <c r="B24" s="33">
        <v>37</v>
      </c>
      <c r="C24" s="32">
        <v>159206.818</v>
      </c>
      <c r="D24" s="32">
        <v>1405407.6652885</v>
      </c>
      <c r="E24" s="32">
        <v>1272538.2710990701</v>
      </c>
      <c r="F24" s="32">
        <v>132869.39418942301</v>
      </c>
      <c r="G24" s="32">
        <v>1272538.2710990701</v>
      </c>
      <c r="H24" s="32">
        <v>9.4541532304897397E-2</v>
      </c>
    </row>
    <row r="25" spans="1:8" ht="14.25" x14ac:dyDescent="0.2">
      <c r="A25" s="32">
        <v>24</v>
      </c>
      <c r="B25" s="33">
        <v>38</v>
      </c>
      <c r="C25" s="32">
        <v>229291.52900000001</v>
      </c>
      <c r="D25" s="32">
        <v>1162725.6333000001</v>
      </c>
      <c r="E25" s="32">
        <v>1168137.1917999999</v>
      </c>
      <c r="F25" s="32">
        <v>-5411.5585000000001</v>
      </c>
      <c r="G25" s="32">
        <v>1168137.1917999999</v>
      </c>
      <c r="H25" s="32">
        <v>-4.6542007374870903E-3</v>
      </c>
    </row>
    <row r="26" spans="1:8" ht="14.25" x14ac:dyDescent="0.2">
      <c r="A26" s="32">
        <v>25</v>
      </c>
      <c r="B26" s="33">
        <v>39</v>
      </c>
      <c r="C26" s="32">
        <v>102475.245</v>
      </c>
      <c r="D26" s="32">
        <v>136667.950815975</v>
      </c>
      <c r="E26" s="32">
        <v>103903.72186913399</v>
      </c>
      <c r="F26" s="32">
        <v>32764.2289468407</v>
      </c>
      <c r="G26" s="32">
        <v>103903.72186913399</v>
      </c>
      <c r="H26" s="32">
        <v>0.239736007975698</v>
      </c>
    </row>
    <row r="27" spans="1:8" ht="14.25" x14ac:dyDescent="0.2">
      <c r="A27" s="32">
        <v>26</v>
      </c>
      <c r="B27" s="33">
        <v>42</v>
      </c>
      <c r="C27" s="32">
        <v>11717.316999999999</v>
      </c>
      <c r="D27" s="32">
        <v>198985.57329999999</v>
      </c>
      <c r="E27" s="32">
        <v>187642.61739999999</v>
      </c>
      <c r="F27" s="32">
        <v>11342.955900000001</v>
      </c>
      <c r="G27" s="32">
        <v>187642.61739999999</v>
      </c>
      <c r="H27" s="32">
        <v>5.7003910946342003E-2</v>
      </c>
    </row>
    <row r="28" spans="1:8" ht="14.25" x14ac:dyDescent="0.2">
      <c r="A28" s="32">
        <v>27</v>
      </c>
      <c r="B28" s="33">
        <v>75</v>
      </c>
      <c r="C28" s="32">
        <v>501</v>
      </c>
      <c r="D28" s="32">
        <v>335369.14529914502</v>
      </c>
      <c r="E28" s="32">
        <v>315875.64230769197</v>
      </c>
      <c r="F28" s="32">
        <v>19493.502991452999</v>
      </c>
      <c r="G28" s="32">
        <v>315875.64230769197</v>
      </c>
      <c r="H28" s="32">
        <v>5.8125511141059301E-2</v>
      </c>
    </row>
    <row r="29" spans="1:8" ht="14.25" x14ac:dyDescent="0.2">
      <c r="A29" s="32">
        <v>28</v>
      </c>
      <c r="B29" s="33">
        <v>76</v>
      </c>
      <c r="C29" s="32">
        <v>2154</v>
      </c>
      <c r="D29" s="32">
        <v>438586.168900855</v>
      </c>
      <c r="E29" s="32">
        <v>407599.25886923098</v>
      </c>
      <c r="F29" s="32">
        <v>30986.910031623898</v>
      </c>
      <c r="G29" s="32">
        <v>407599.25886923098</v>
      </c>
      <c r="H29" s="32">
        <v>7.0651817655993501E-2</v>
      </c>
    </row>
    <row r="30" spans="1:8" ht="14.25" x14ac:dyDescent="0.2">
      <c r="A30" s="32">
        <v>29</v>
      </c>
      <c r="B30" s="33">
        <v>99</v>
      </c>
      <c r="C30" s="32">
        <v>44</v>
      </c>
      <c r="D30" s="32">
        <v>17441.863247863199</v>
      </c>
      <c r="E30" s="32">
        <v>15776.8034188034</v>
      </c>
      <c r="F30" s="32">
        <v>1665.05982905983</v>
      </c>
      <c r="G30" s="32">
        <v>15776.8034188034</v>
      </c>
      <c r="H30" s="32">
        <v>9.5463414968799898E-2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2014-10-27T00:36:46Z</dcterms:modified>
</cp:coreProperties>
</file>