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<sst xmlns="http://schemas.openxmlformats.org/spreadsheetml/2006/main" count="116" uniqueCount="73">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</sst>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" sqref="K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12155982.806600001</v>
      </c>
      <c r="F3" s="25">
        <f>RA!I7</f>
        <v>1365282.257</v>
      </c>
      <c r="G3" s="16">
        <f>E3-F3</f>
        <v>10790700.549600001</v>
      </c>
      <c r="H3" s="27">
        <f>RA!J7</f>
        <v>11.231360546666201</v>
      </c>
      <c r="I3" s="20">
        <f>SUM(I4:I40)</f>
        <v>12155986.672379062</v>
      </c>
      <c r="J3" s="21">
        <f>SUM(J4:J40)</f>
        <v>10790700.439266544</v>
      </c>
      <c r="K3" s="22">
        <f>E3-I3</f>
        <v>-3.865779060870409</v>
      </c>
      <c r="L3" s="22">
        <f>G3-J3</f>
        <v>0.11033345758914948</v>
      </c>
    </row>
    <row r="4" spans="1:13" x14ac:dyDescent="0.15">
      <c r="A4" s="41">
        <f>RA!A8</f>
        <v>41941</v>
      </c>
      <c r="B4" s="12">
        <v>12</v>
      </c>
      <c r="C4" s="38" t="s">
        <v>6</v>
      </c>
      <c r="D4" s="38"/>
      <c r="E4" s="15">
        <f>VLOOKUP(C4,RA!B8:D39,3,0)</f>
        <v>430122.16979999997</v>
      </c>
      <c r="F4" s="25">
        <f>VLOOKUP(C4,RA!B8:I43,8,0)</f>
        <v>98224.351999999999</v>
      </c>
      <c r="G4" s="16">
        <f t="shared" ref="G4:G40" si="0">E4-F4</f>
        <v>331897.81779999996</v>
      </c>
      <c r="H4" s="27">
        <f>RA!J8</f>
        <v>22.836384380203601</v>
      </c>
      <c r="I4" s="20">
        <f>VLOOKUP(B4,RMS!B:D,3,FALSE)</f>
        <v>430122.67024957301</v>
      </c>
      <c r="J4" s="21">
        <f>VLOOKUP(B4,RMS!B:E,4,FALSE)</f>
        <v>331897.82305042702</v>
      </c>
      <c r="K4" s="22">
        <f t="shared" ref="K4:K40" si="1">E4-I4</f>
        <v>-0.50044957303907722</v>
      </c>
      <c r="L4" s="22">
        <f t="shared" ref="L4:L40" si="2">G4-J4</f>
        <v>-5.2504270570352674E-3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62045.2814</v>
      </c>
      <c r="F5" s="25">
        <f>VLOOKUP(C5,RA!B9:I44,8,0)</f>
        <v>14380.8158</v>
      </c>
      <c r="G5" s="16">
        <f t="shared" si="0"/>
        <v>47664.465599999996</v>
      </c>
      <c r="H5" s="27">
        <f>RA!J9</f>
        <v>23.177936299923001</v>
      </c>
      <c r="I5" s="20">
        <f>VLOOKUP(B5,RMS!B:D,3,FALSE)</f>
        <v>62045.320968799599</v>
      </c>
      <c r="J5" s="21">
        <f>VLOOKUP(B5,RMS!B:E,4,FALSE)</f>
        <v>47664.470285659198</v>
      </c>
      <c r="K5" s="22">
        <f t="shared" si="1"/>
        <v>-3.9568799598782789E-2</v>
      </c>
      <c r="L5" s="22">
        <f t="shared" si="2"/>
        <v>-4.6856592016411014E-3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73350.794200000004</v>
      </c>
      <c r="F6" s="25">
        <f>VLOOKUP(C6,RA!B10:I45,8,0)</f>
        <v>19055.9522</v>
      </c>
      <c r="G6" s="16">
        <f t="shared" si="0"/>
        <v>54294.842000000004</v>
      </c>
      <c r="H6" s="27">
        <f>RA!J10</f>
        <v>25.9792036443963</v>
      </c>
      <c r="I6" s="20">
        <f>VLOOKUP(B6,RMS!B:D,3,FALSE)</f>
        <v>73352.434512820502</v>
      </c>
      <c r="J6" s="21">
        <f>VLOOKUP(B6,RMS!B:E,4,FALSE)</f>
        <v>54294.8421752137</v>
      </c>
      <c r="K6" s="22">
        <f t="shared" si="1"/>
        <v>-1.6403128204983659</v>
      </c>
      <c r="L6" s="22">
        <f t="shared" si="2"/>
        <v>-1.7521369591122493E-4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35465.609600000003</v>
      </c>
      <c r="F7" s="25">
        <f>VLOOKUP(C7,RA!B11:I46,8,0)</f>
        <v>8036.3447999999999</v>
      </c>
      <c r="G7" s="16">
        <f t="shared" si="0"/>
        <v>27429.264800000004</v>
      </c>
      <c r="H7" s="27">
        <f>RA!J11</f>
        <v>22.6595422738765</v>
      </c>
      <c r="I7" s="20">
        <f>VLOOKUP(B7,RMS!B:D,3,FALSE)</f>
        <v>35465.636840170897</v>
      </c>
      <c r="J7" s="21">
        <f>VLOOKUP(B7,RMS!B:E,4,FALSE)</f>
        <v>27429.265250427401</v>
      </c>
      <c r="K7" s="22">
        <f t="shared" si="1"/>
        <v>-2.7240170893492177E-2</v>
      </c>
      <c r="L7" s="22">
        <f t="shared" si="2"/>
        <v>-4.5042739657219499E-4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222821.01070000001</v>
      </c>
      <c r="F8" s="25">
        <f>VLOOKUP(C8,RA!B12:I47,8,0)</f>
        <v>34879.273800000003</v>
      </c>
      <c r="G8" s="16">
        <f t="shared" si="0"/>
        <v>187941.73690000002</v>
      </c>
      <c r="H8" s="27">
        <f>RA!J12</f>
        <v>15.6534941163877</v>
      </c>
      <c r="I8" s="20">
        <f>VLOOKUP(B8,RMS!B:D,3,FALSE)</f>
        <v>222821.199608547</v>
      </c>
      <c r="J8" s="21">
        <f>VLOOKUP(B8,RMS!B:E,4,FALSE)</f>
        <v>187941.61463418801</v>
      </c>
      <c r="K8" s="22">
        <f t="shared" si="1"/>
        <v>-0.18890854698838666</v>
      </c>
      <c r="L8" s="22">
        <f t="shared" si="2"/>
        <v>0.12226581200957298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232958.4253</v>
      </c>
      <c r="F9" s="25">
        <f>VLOOKUP(C9,RA!B13:I48,8,0)</f>
        <v>63121.783100000001</v>
      </c>
      <c r="G9" s="16">
        <f t="shared" si="0"/>
        <v>169836.6422</v>
      </c>
      <c r="H9" s="27">
        <f>RA!J13</f>
        <v>27.095728784529999</v>
      </c>
      <c r="I9" s="20">
        <f>VLOOKUP(B9,RMS!B:D,3,FALSE)</f>
        <v>232958.59492649601</v>
      </c>
      <c r="J9" s="21">
        <f>VLOOKUP(B9,RMS!B:E,4,FALSE)</f>
        <v>169836.64139487199</v>
      </c>
      <c r="K9" s="22">
        <f t="shared" si="1"/>
        <v>-0.16962649600463919</v>
      </c>
      <c r="L9" s="22">
        <f t="shared" si="2"/>
        <v>8.051280165091157E-4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182196.46789999999</v>
      </c>
      <c r="F10" s="25">
        <f>VLOOKUP(C10,RA!B14:I49,8,0)</f>
        <v>35968.732199999999</v>
      </c>
      <c r="G10" s="16">
        <f t="shared" si="0"/>
        <v>146227.73569999999</v>
      </c>
      <c r="H10" s="27">
        <f>RA!J14</f>
        <v>19.741728593630999</v>
      </c>
      <c r="I10" s="20">
        <f>VLOOKUP(B10,RMS!B:D,3,FALSE)</f>
        <v>182196.45965042699</v>
      </c>
      <c r="J10" s="21">
        <f>VLOOKUP(B10,RMS!B:E,4,FALSE)</f>
        <v>146227.734563248</v>
      </c>
      <c r="K10" s="22">
        <f t="shared" si="1"/>
        <v>8.2495730021037161E-3</v>
      </c>
      <c r="L10" s="22">
        <f t="shared" si="2"/>
        <v>1.1367519909981638E-3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111850.2785</v>
      </c>
      <c r="F11" s="25">
        <f>VLOOKUP(C11,RA!B15:I50,8,0)</f>
        <v>20678.7402</v>
      </c>
      <c r="G11" s="16">
        <f t="shared" si="0"/>
        <v>91171.5383</v>
      </c>
      <c r="H11" s="27">
        <f>RA!J15</f>
        <v>18.487875468276101</v>
      </c>
      <c r="I11" s="20">
        <f>VLOOKUP(B11,RMS!B:D,3,FALSE)</f>
        <v>111850.413161538</v>
      </c>
      <c r="J11" s="21">
        <f>VLOOKUP(B11,RMS!B:E,4,FALSE)</f>
        <v>91171.538622222201</v>
      </c>
      <c r="K11" s="22">
        <f t="shared" si="1"/>
        <v>-0.13466153800254688</v>
      </c>
      <c r="L11" s="22">
        <f t="shared" si="2"/>
        <v>-3.2222220033872873E-4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489070.16649999999</v>
      </c>
      <c r="F12" s="25">
        <f>VLOOKUP(C12,RA!B16:I51,8,0)</f>
        <v>39733.331899999997</v>
      </c>
      <c r="G12" s="16">
        <f t="shared" si="0"/>
        <v>449336.8346</v>
      </c>
      <c r="H12" s="27">
        <f>RA!J16</f>
        <v>8.1242599981816799</v>
      </c>
      <c r="I12" s="20">
        <f>VLOOKUP(B12,RMS!B:D,3,FALSE)</f>
        <v>489069.88482051302</v>
      </c>
      <c r="J12" s="21">
        <f>VLOOKUP(B12,RMS!B:E,4,FALSE)</f>
        <v>449336.83497179497</v>
      </c>
      <c r="K12" s="22">
        <f t="shared" si="1"/>
        <v>0.28167948697227985</v>
      </c>
      <c r="L12" s="22">
        <f t="shared" si="2"/>
        <v>-3.7179497303441167E-4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392308.88780000003</v>
      </c>
      <c r="F13" s="25">
        <f>VLOOKUP(C13,RA!B17:I52,8,0)</f>
        <v>51070.974000000002</v>
      </c>
      <c r="G13" s="16">
        <f t="shared" si="0"/>
        <v>341237.91380000004</v>
      </c>
      <c r="H13" s="27">
        <f>RA!J17</f>
        <v>13.018051741421701</v>
      </c>
      <c r="I13" s="20">
        <f>VLOOKUP(B13,RMS!B:D,3,FALSE)</f>
        <v>392308.93778717902</v>
      </c>
      <c r="J13" s="21">
        <f>VLOOKUP(B13,RMS!B:E,4,FALSE)</f>
        <v>341237.91382222198</v>
      </c>
      <c r="K13" s="22">
        <f t="shared" si="1"/>
        <v>-4.9987178994342685E-2</v>
      </c>
      <c r="L13" s="22">
        <f t="shared" si="2"/>
        <v>-2.2221938706934452E-5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1115781.7376000001</v>
      </c>
      <c r="F14" s="25">
        <f>VLOOKUP(C14,RA!B18:I53,8,0)</f>
        <v>140861.5491</v>
      </c>
      <c r="G14" s="16">
        <f t="shared" si="0"/>
        <v>974920.18850000016</v>
      </c>
      <c r="H14" s="27">
        <f>RA!J18</f>
        <v>12.6244716464877</v>
      </c>
      <c r="I14" s="20">
        <f>VLOOKUP(B14,RMS!B:D,3,FALSE)</f>
        <v>1115781.8447213699</v>
      </c>
      <c r="J14" s="21">
        <f>VLOOKUP(B14,RMS!B:E,4,FALSE)</f>
        <v>974920.21667350398</v>
      </c>
      <c r="K14" s="22">
        <f t="shared" si="1"/>
        <v>-0.1071213698014617</v>
      </c>
      <c r="L14" s="22">
        <f t="shared" si="2"/>
        <v>-2.8173503815196455E-2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649748.67110000004</v>
      </c>
      <c r="F15" s="25">
        <f>VLOOKUP(C15,RA!B19:I54,8,0)</f>
        <v>11075.823899999999</v>
      </c>
      <c r="G15" s="16">
        <f t="shared" si="0"/>
        <v>638672.84720000008</v>
      </c>
      <c r="H15" s="27">
        <f>RA!J19</f>
        <v>1.70463202044708</v>
      </c>
      <c r="I15" s="20">
        <f>VLOOKUP(B15,RMS!B:D,3,FALSE)</f>
        <v>649748.71148803399</v>
      </c>
      <c r="J15" s="21">
        <f>VLOOKUP(B15,RMS!B:E,4,FALSE)</f>
        <v>638672.84789487196</v>
      </c>
      <c r="K15" s="22">
        <f t="shared" si="1"/>
        <v>-4.0388033958151937E-2</v>
      </c>
      <c r="L15" s="22">
        <f t="shared" si="2"/>
        <v>-6.9487188011407852E-4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726430.30859999999</v>
      </c>
      <c r="F16" s="25">
        <f>VLOOKUP(C16,RA!B20:I55,8,0)</f>
        <v>65045.743999999999</v>
      </c>
      <c r="G16" s="16">
        <f t="shared" si="0"/>
        <v>661384.56460000004</v>
      </c>
      <c r="H16" s="27">
        <f>RA!J20</f>
        <v>8.9541616353202897</v>
      </c>
      <c r="I16" s="20">
        <f>VLOOKUP(B16,RMS!B:D,3,FALSE)</f>
        <v>726430.28749999998</v>
      </c>
      <c r="J16" s="21">
        <f>VLOOKUP(B16,RMS!B:E,4,FALSE)</f>
        <v>661384.56460000004</v>
      </c>
      <c r="K16" s="22">
        <f t="shared" si="1"/>
        <v>2.1100000012665987E-2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269394.6654</v>
      </c>
      <c r="F17" s="25">
        <f>VLOOKUP(C17,RA!B21:I56,8,0)</f>
        <v>21292.667300000001</v>
      </c>
      <c r="G17" s="16">
        <f t="shared" si="0"/>
        <v>248101.9981</v>
      </c>
      <c r="H17" s="27">
        <f>RA!J21</f>
        <v>7.9038934451001204</v>
      </c>
      <c r="I17" s="20">
        <f>VLOOKUP(B17,RMS!B:D,3,FALSE)</f>
        <v>269394.22914424801</v>
      </c>
      <c r="J17" s="21">
        <f>VLOOKUP(B17,RMS!B:E,4,FALSE)</f>
        <v>248101.99808318599</v>
      </c>
      <c r="K17" s="22">
        <f t="shared" si="1"/>
        <v>0.43625575199257582</v>
      </c>
      <c r="L17" s="22">
        <f t="shared" si="2"/>
        <v>1.6814010450616479E-5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788239.00670000003</v>
      </c>
      <c r="F18" s="25">
        <f>VLOOKUP(C18,RA!B22:I57,8,0)</f>
        <v>68653.278900000005</v>
      </c>
      <c r="G18" s="16">
        <f t="shared" si="0"/>
        <v>719585.72779999999</v>
      </c>
      <c r="H18" s="27">
        <f>RA!J22</f>
        <v>8.7097033154220806</v>
      </c>
      <c r="I18" s="20">
        <f>VLOOKUP(B18,RMS!B:D,3,FALSE)</f>
        <v>788239.53249999997</v>
      </c>
      <c r="J18" s="21">
        <f>VLOOKUP(B18,RMS!B:E,4,FALSE)</f>
        <v>719585.72530000005</v>
      </c>
      <c r="K18" s="22">
        <f t="shared" si="1"/>
        <v>-0.5257999999448657</v>
      </c>
      <c r="L18" s="22">
        <f t="shared" si="2"/>
        <v>2.4999999441206455E-3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1836429.9723</v>
      </c>
      <c r="F19" s="25">
        <f>VLOOKUP(C19,RA!B23:I58,8,0)</f>
        <v>189039.8076</v>
      </c>
      <c r="G19" s="16">
        <f t="shared" si="0"/>
        <v>1647390.1647000001</v>
      </c>
      <c r="H19" s="27">
        <f>RA!J23</f>
        <v>10.293875097412</v>
      </c>
      <c r="I19" s="20">
        <f>VLOOKUP(B19,RMS!B:D,3,FALSE)</f>
        <v>1836431.3415538501</v>
      </c>
      <c r="J19" s="21">
        <f>VLOOKUP(B19,RMS!B:E,4,FALSE)</f>
        <v>1647390.1848589701</v>
      </c>
      <c r="K19" s="22">
        <f t="shared" si="1"/>
        <v>-1.3692538500763476</v>
      </c>
      <c r="L19" s="22">
        <f t="shared" si="2"/>
        <v>-2.0158970030024648E-2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207357.9522</v>
      </c>
      <c r="F20" s="25">
        <f>VLOOKUP(C20,RA!B24:I59,8,0)</f>
        <v>34169.037199999999</v>
      </c>
      <c r="G20" s="16">
        <f t="shared" si="0"/>
        <v>173188.91500000001</v>
      </c>
      <c r="H20" s="27">
        <f>RA!J24</f>
        <v>16.478286382305399</v>
      </c>
      <c r="I20" s="20">
        <f>VLOOKUP(B20,RMS!B:D,3,FALSE)</f>
        <v>207357.977679434</v>
      </c>
      <c r="J20" s="21">
        <f>VLOOKUP(B20,RMS!B:E,4,FALSE)</f>
        <v>173188.92178644001</v>
      </c>
      <c r="K20" s="22">
        <f t="shared" si="1"/>
        <v>-2.5479433999862522E-2</v>
      </c>
      <c r="L20" s="22">
        <f t="shared" si="2"/>
        <v>-6.7864400043617934E-3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221125.0814</v>
      </c>
      <c r="F21" s="25">
        <f>VLOOKUP(C21,RA!B25:I60,8,0)</f>
        <v>21646.420399999999</v>
      </c>
      <c r="G21" s="16">
        <f t="shared" si="0"/>
        <v>199478.66099999999</v>
      </c>
      <c r="H21" s="27">
        <f>RA!J25</f>
        <v>9.7892198673035704</v>
      </c>
      <c r="I21" s="20">
        <f>VLOOKUP(B21,RMS!B:D,3,FALSE)</f>
        <v>221125.08154486801</v>
      </c>
      <c r="J21" s="21">
        <f>VLOOKUP(B21,RMS!B:E,4,FALSE)</f>
        <v>199478.65869818401</v>
      </c>
      <c r="K21" s="22">
        <f t="shared" si="1"/>
        <v>-1.4486801228486001E-4</v>
      </c>
      <c r="L21" s="22">
        <f t="shared" si="2"/>
        <v>2.301815984537825E-3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397041.79</v>
      </c>
      <c r="F22" s="25">
        <f>VLOOKUP(C22,RA!B26:I61,8,0)</f>
        <v>88248.456000000006</v>
      </c>
      <c r="G22" s="16">
        <f t="shared" si="0"/>
        <v>308793.33399999997</v>
      </c>
      <c r="H22" s="27">
        <f>RA!J26</f>
        <v>22.2264905666479</v>
      </c>
      <c r="I22" s="20">
        <f>VLOOKUP(B22,RMS!B:D,3,FALSE)</f>
        <v>397041.78162279702</v>
      </c>
      <c r="J22" s="21">
        <f>VLOOKUP(B22,RMS!B:E,4,FALSE)</f>
        <v>308793.318979515</v>
      </c>
      <c r="K22" s="22">
        <f t="shared" si="1"/>
        <v>8.3772029611282051E-3</v>
      </c>
      <c r="L22" s="22">
        <f t="shared" si="2"/>
        <v>1.5020484977867454E-2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189439.7507</v>
      </c>
      <c r="F23" s="25">
        <f>VLOOKUP(C23,RA!B27:I62,8,0)</f>
        <v>43749.380899999996</v>
      </c>
      <c r="G23" s="16">
        <f t="shared" si="0"/>
        <v>145690.36980000001</v>
      </c>
      <c r="H23" s="27">
        <f>RA!J27</f>
        <v>23.094087032072899</v>
      </c>
      <c r="I23" s="20">
        <f>VLOOKUP(B23,RMS!B:D,3,FALSE)</f>
        <v>189439.68664933101</v>
      </c>
      <c r="J23" s="21">
        <f>VLOOKUP(B23,RMS!B:E,4,FALSE)</f>
        <v>145690.36831935801</v>
      </c>
      <c r="K23" s="22">
        <f t="shared" si="1"/>
        <v>6.4050668996060267E-2</v>
      </c>
      <c r="L23" s="22">
        <f t="shared" si="2"/>
        <v>1.480642007663846E-3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908756.2844</v>
      </c>
      <c r="F24" s="25">
        <f>VLOOKUP(C24,RA!B28:I63,8,0)</f>
        <v>49107.566500000001</v>
      </c>
      <c r="G24" s="16">
        <f t="shared" si="0"/>
        <v>859648.71790000005</v>
      </c>
      <c r="H24" s="27">
        <f>RA!J28</f>
        <v>5.40382139226943</v>
      </c>
      <c r="I24" s="20">
        <f>VLOOKUP(B24,RMS!B:D,3,FALSE)</f>
        <v>908756.28124955797</v>
      </c>
      <c r="J24" s="21">
        <f>VLOOKUP(B24,RMS!B:E,4,FALSE)</f>
        <v>859648.72320619505</v>
      </c>
      <c r="K24" s="22">
        <f t="shared" si="1"/>
        <v>3.1504420330747962E-3</v>
      </c>
      <c r="L24" s="22">
        <f t="shared" si="2"/>
        <v>-5.3061950020492077E-3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573019.30330000003</v>
      </c>
      <c r="F25" s="25">
        <f>VLOOKUP(C25,RA!B29:I64,8,0)</f>
        <v>81919.270199999999</v>
      </c>
      <c r="G25" s="16">
        <f t="shared" si="0"/>
        <v>491100.0331</v>
      </c>
      <c r="H25" s="27">
        <f>RA!J29</f>
        <v>14.296075145851001</v>
      </c>
      <c r="I25" s="20">
        <f>VLOOKUP(B25,RMS!B:D,3,FALSE)</f>
        <v>573019.30191946903</v>
      </c>
      <c r="J25" s="21">
        <f>VLOOKUP(B25,RMS!B:E,4,FALSE)</f>
        <v>491100.01172807498</v>
      </c>
      <c r="K25" s="22">
        <f t="shared" si="1"/>
        <v>1.3805310009047389E-3</v>
      </c>
      <c r="L25" s="22">
        <f t="shared" si="2"/>
        <v>2.1371925016865134E-2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753829.92209999997</v>
      </c>
      <c r="F26" s="25">
        <f>VLOOKUP(C26,RA!B30:I65,8,0)</f>
        <v>82446.434200000003</v>
      </c>
      <c r="G26" s="16">
        <f t="shared" si="0"/>
        <v>671383.48789999995</v>
      </c>
      <c r="H26" s="27">
        <f>RA!J30</f>
        <v>10.9370073783119</v>
      </c>
      <c r="I26" s="20">
        <f>VLOOKUP(B26,RMS!B:D,3,FALSE)</f>
        <v>753829.88893008803</v>
      </c>
      <c r="J26" s="21">
        <f>VLOOKUP(B26,RMS!B:E,4,FALSE)</f>
        <v>671383.45671594201</v>
      </c>
      <c r="K26" s="22">
        <f t="shared" si="1"/>
        <v>3.3169911941513419E-2</v>
      </c>
      <c r="L26" s="22">
        <f t="shared" si="2"/>
        <v>3.1184057937934995E-2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581651.78460000001</v>
      </c>
      <c r="F27" s="25">
        <f>VLOOKUP(C27,RA!B31:I66,8,0)</f>
        <v>20518.946199999998</v>
      </c>
      <c r="G27" s="16">
        <f t="shared" si="0"/>
        <v>561132.83840000001</v>
      </c>
      <c r="H27" s="27">
        <f>RA!J31</f>
        <v>3.5277027842544699</v>
      </c>
      <c r="I27" s="20">
        <f>VLOOKUP(B27,RMS!B:D,3,FALSE)</f>
        <v>581651.75490000006</v>
      </c>
      <c r="J27" s="21">
        <f>VLOOKUP(B27,RMS!B:E,4,FALSE)</f>
        <v>561132.86049999995</v>
      </c>
      <c r="K27" s="22">
        <f t="shared" si="1"/>
        <v>2.9699999955482781E-2</v>
      </c>
      <c r="L27" s="22">
        <f t="shared" si="2"/>
        <v>-2.2099999943748116E-2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95596.070600000006</v>
      </c>
      <c r="F28" s="25">
        <f>VLOOKUP(C28,RA!B32:I67,8,0)</f>
        <v>24929.036400000001</v>
      </c>
      <c r="G28" s="16">
        <f t="shared" si="0"/>
        <v>70667.034200000009</v>
      </c>
      <c r="H28" s="27">
        <f>RA!J32</f>
        <v>26.077469757423302</v>
      </c>
      <c r="I28" s="20">
        <f>VLOOKUP(B28,RMS!B:D,3,FALSE)</f>
        <v>95596.013021776002</v>
      </c>
      <c r="J28" s="21">
        <f>VLOOKUP(B28,RMS!B:E,4,FALSE)</f>
        <v>70667.028607130997</v>
      </c>
      <c r="K28" s="22">
        <f t="shared" si="1"/>
        <v>5.7578224004828371E-2</v>
      </c>
      <c r="L28" s="22">
        <f t="shared" si="2"/>
        <v>5.5928690126165748E-3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148471.61350000001</v>
      </c>
      <c r="F31" s="25">
        <f>VLOOKUP(C31,RA!B35:I70,8,0)</f>
        <v>7189.3944000000001</v>
      </c>
      <c r="G31" s="16">
        <f t="shared" si="0"/>
        <v>141282.21910000002</v>
      </c>
      <c r="H31" s="27">
        <f>RA!J35</f>
        <v>4.8422686535968698</v>
      </c>
      <c r="I31" s="20">
        <f>VLOOKUP(B31,RMS!B:D,3,FALSE)</f>
        <v>148471.6127</v>
      </c>
      <c r="J31" s="21">
        <f>VLOOKUP(B31,RMS!B:E,4,FALSE)</f>
        <v>141282.21729999999</v>
      </c>
      <c r="K31" s="22">
        <f t="shared" si="1"/>
        <v>8.0000000889413059E-4</v>
      </c>
      <c r="L31" s="22">
        <f t="shared" si="2"/>
        <v>1.8000000272877514E-3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158650.42720000001</v>
      </c>
      <c r="F35" s="25">
        <f>VLOOKUP(C35,RA!B8:I74,8,0)</f>
        <v>7427.5803999999998</v>
      </c>
      <c r="G35" s="16">
        <f t="shared" si="0"/>
        <v>151222.8468</v>
      </c>
      <c r="H35" s="27">
        <f>RA!J39</f>
        <v>4.6817273240850099</v>
      </c>
      <c r="I35" s="20">
        <f>VLOOKUP(B35,RMS!B:D,3,FALSE)</f>
        <v>158650.42735042699</v>
      </c>
      <c r="J35" s="21">
        <f>VLOOKUP(B35,RMS!B:E,4,FALSE)</f>
        <v>151222.84615384601</v>
      </c>
      <c r="K35" s="22">
        <f t="shared" si="1"/>
        <v>-1.5042698942124844E-4</v>
      </c>
      <c r="L35" s="22">
        <f t="shared" si="2"/>
        <v>6.4615398878231645E-4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280132.0735</v>
      </c>
      <c r="F36" s="25">
        <f>VLOOKUP(C36,RA!B8:I75,8,0)</f>
        <v>19631.0838</v>
      </c>
      <c r="G36" s="16">
        <f t="shared" si="0"/>
        <v>260500.98970000001</v>
      </c>
      <c r="H36" s="27">
        <f>RA!J40</f>
        <v>7.0077958424136</v>
      </c>
      <c r="I36" s="20">
        <f>VLOOKUP(B36,RMS!B:D,3,FALSE)</f>
        <v>280132.06562735001</v>
      </c>
      <c r="J36" s="21">
        <f>VLOOKUP(B36,RMS!B:E,4,FALSE)</f>
        <v>260500.99110769201</v>
      </c>
      <c r="K36" s="22">
        <f t="shared" si="1"/>
        <v>7.8726499923504889E-3</v>
      </c>
      <c r="L36" s="22">
        <f t="shared" si="2"/>
        <v>-1.4076920051593333E-3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22697.2997</v>
      </c>
      <c r="F40" s="25">
        <f>VLOOKUP(C40,RA!B8:I78,8,0)</f>
        <v>3180.4796000000001</v>
      </c>
      <c r="G40" s="16">
        <f t="shared" si="0"/>
        <v>19516.820100000001</v>
      </c>
      <c r="H40" s="27">
        <f>RA!J43</f>
        <v>0</v>
      </c>
      <c r="I40" s="20">
        <f>VLOOKUP(B40,RMS!B:D,3,FALSE)</f>
        <v>22697.299750397098</v>
      </c>
      <c r="J40" s="21">
        <f>VLOOKUP(B40,RMS!B:E,4,FALSE)</f>
        <v>19516.819983359801</v>
      </c>
      <c r="K40" s="22">
        <f t="shared" si="1"/>
        <v>-5.0397098675603047E-5</v>
      </c>
      <c r="L40" s="22">
        <f t="shared" si="2"/>
        <v>1.1664019984891638E-4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12155982.806600001</v>
      </c>
      <c r="E7" s="65">
        <v>17905483.536600001</v>
      </c>
      <c r="F7" s="66">
        <v>67.889720943600096</v>
      </c>
      <c r="G7" s="65">
        <v>13110511.408600001</v>
      </c>
      <c r="H7" s="66">
        <v>-7.2806359130572202</v>
      </c>
      <c r="I7" s="65">
        <v>1365282.257</v>
      </c>
      <c r="J7" s="66">
        <v>11.231360546666201</v>
      </c>
      <c r="K7" s="65">
        <v>1308538.0334999999</v>
      </c>
      <c r="L7" s="66">
        <v>9.9808313552257708</v>
      </c>
      <c r="M7" s="66">
        <v>4.3364596249621003E-2</v>
      </c>
      <c r="N7" s="65">
        <v>525901334.21719998</v>
      </c>
      <c r="O7" s="65">
        <v>5865966123.2553997</v>
      </c>
      <c r="P7" s="65">
        <v>740716</v>
      </c>
      <c r="Q7" s="65">
        <v>794933</v>
      </c>
      <c r="R7" s="66">
        <v>-6.8203232222086703</v>
      </c>
      <c r="S7" s="65">
        <v>16.411124920482301</v>
      </c>
      <c r="T7" s="65">
        <v>17.100165856619402</v>
      </c>
      <c r="U7" s="67">
        <v>-4.1986209932326801</v>
      </c>
      <c r="V7" s="55"/>
      <c r="W7" s="55"/>
    </row>
    <row r="8" spans="1:23" ht="14.25" thickBot="1" x14ac:dyDescent="0.2">
      <c r="A8" s="52">
        <v>41941</v>
      </c>
      <c r="B8" s="42" t="s">
        <v>6</v>
      </c>
      <c r="C8" s="43"/>
      <c r="D8" s="68">
        <v>430122.16979999997</v>
      </c>
      <c r="E8" s="68">
        <v>676341.66929999995</v>
      </c>
      <c r="F8" s="69">
        <v>63.595397019551903</v>
      </c>
      <c r="G8" s="68">
        <v>534401.83050000004</v>
      </c>
      <c r="H8" s="69">
        <v>-19.513342722354299</v>
      </c>
      <c r="I8" s="68">
        <v>98224.351999999999</v>
      </c>
      <c r="J8" s="69">
        <v>22.836384380203601</v>
      </c>
      <c r="K8" s="68">
        <v>96870.0576</v>
      </c>
      <c r="L8" s="69">
        <v>18.126819945464199</v>
      </c>
      <c r="M8" s="69">
        <v>1.3980526424297E-2</v>
      </c>
      <c r="N8" s="68">
        <v>19135579.2971</v>
      </c>
      <c r="O8" s="68">
        <v>223243734.79929999</v>
      </c>
      <c r="P8" s="68">
        <v>18033</v>
      </c>
      <c r="Q8" s="68">
        <v>19885</v>
      </c>
      <c r="R8" s="69">
        <v>-9.3135529293437305</v>
      </c>
      <c r="S8" s="68">
        <v>23.851947529529198</v>
      </c>
      <c r="T8" s="68">
        <v>23.426077566004501</v>
      </c>
      <c r="U8" s="70">
        <v>1.7854724986185599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62045.2814</v>
      </c>
      <c r="E9" s="68">
        <v>98256.083700000003</v>
      </c>
      <c r="F9" s="69">
        <v>63.146503568613099</v>
      </c>
      <c r="G9" s="68">
        <v>111697.08809999999</v>
      </c>
      <c r="H9" s="69">
        <v>-44.4521943629791</v>
      </c>
      <c r="I9" s="68">
        <v>14380.8158</v>
      </c>
      <c r="J9" s="69">
        <v>23.177936299923001</v>
      </c>
      <c r="K9" s="68">
        <v>-115198.6216</v>
      </c>
      <c r="L9" s="69">
        <v>-103.134847612916</v>
      </c>
      <c r="M9" s="69">
        <v>-1.1248349641711299</v>
      </c>
      <c r="N9" s="68">
        <v>3191311.4369999999</v>
      </c>
      <c r="O9" s="68">
        <v>38844429.2513</v>
      </c>
      <c r="P9" s="68">
        <v>3590</v>
      </c>
      <c r="Q9" s="68">
        <v>3876</v>
      </c>
      <c r="R9" s="69">
        <v>-7.3787409700722399</v>
      </c>
      <c r="S9" s="68">
        <v>17.282808189415</v>
      </c>
      <c r="T9" s="68">
        <v>16.501942569659398</v>
      </c>
      <c r="U9" s="70">
        <v>4.5181640112967498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73350.794200000004</v>
      </c>
      <c r="E10" s="68">
        <v>122069.61689999999</v>
      </c>
      <c r="F10" s="69">
        <v>60.0893130188893</v>
      </c>
      <c r="G10" s="68">
        <v>80453.307000000001</v>
      </c>
      <c r="H10" s="69">
        <v>-8.8281179044635198</v>
      </c>
      <c r="I10" s="68">
        <v>19055.9522</v>
      </c>
      <c r="J10" s="69">
        <v>25.9792036443963</v>
      </c>
      <c r="K10" s="68">
        <v>21551.8135</v>
      </c>
      <c r="L10" s="69">
        <v>26.787977155494701</v>
      </c>
      <c r="M10" s="69">
        <v>-0.115807484135848</v>
      </c>
      <c r="N10" s="68">
        <v>4197041.5264999997</v>
      </c>
      <c r="O10" s="68">
        <v>54804130.332699999</v>
      </c>
      <c r="P10" s="68">
        <v>66887</v>
      </c>
      <c r="Q10" s="68">
        <v>70948</v>
      </c>
      <c r="R10" s="69">
        <v>-5.7239104696397396</v>
      </c>
      <c r="S10" s="68">
        <v>1.0966375259766501</v>
      </c>
      <c r="T10" s="68">
        <v>1.16851680667531</v>
      </c>
      <c r="U10" s="70">
        <v>-6.5545158720197803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35465.609600000003</v>
      </c>
      <c r="E11" s="68">
        <v>47395.369899999998</v>
      </c>
      <c r="F11" s="69">
        <v>74.829270611938</v>
      </c>
      <c r="G11" s="68">
        <v>38514.948400000001</v>
      </c>
      <c r="H11" s="69">
        <v>-7.9172864736331796</v>
      </c>
      <c r="I11" s="68">
        <v>8036.3447999999999</v>
      </c>
      <c r="J11" s="69">
        <v>22.6595422738765</v>
      </c>
      <c r="K11" s="68">
        <v>9968.7608999999993</v>
      </c>
      <c r="L11" s="69">
        <v>25.8828359224804</v>
      </c>
      <c r="M11" s="69">
        <v>-0.19384717111632199</v>
      </c>
      <c r="N11" s="68">
        <v>1540598.5038999999</v>
      </c>
      <c r="O11" s="68">
        <v>22013022.0361</v>
      </c>
      <c r="P11" s="68">
        <v>1862</v>
      </c>
      <c r="Q11" s="68">
        <v>1942</v>
      </c>
      <c r="R11" s="69">
        <v>-4.1194644696189497</v>
      </c>
      <c r="S11" s="68">
        <v>19.047051342642298</v>
      </c>
      <c r="T11" s="68">
        <v>20.084259886714701</v>
      </c>
      <c r="U11" s="70">
        <v>-5.4455071570596099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222821.01070000001</v>
      </c>
      <c r="E12" s="68">
        <v>252407.37820000001</v>
      </c>
      <c r="F12" s="69">
        <v>88.278327000189094</v>
      </c>
      <c r="G12" s="68">
        <v>153651.07740000001</v>
      </c>
      <c r="H12" s="69">
        <v>45.017538744573798</v>
      </c>
      <c r="I12" s="68">
        <v>34879.273800000003</v>
      </c>
      <c r="J12" s="69">
        <v>15.6534941163877</v>
      </c>
      <c r="K12" s="68">
        <v>7618.9771000000001</v>
      </c>
      <c r="L12" s="69">
        <v>4.95862263312707</v>
      </c>
      <c r="M12" s="69">
        <v>3.5779470580112398</v>
      </c>
      <c r="N12" s="68">
        <v>8664033.9901000001</v>
      </c>
      <c r="O12" s="68">
        <v>73070128.637500003</v>
      </c>
      <c r="P12" s="68">
        <v>4003</v>
      </c>
      <c r="Q12" s="68">
        <v>4500</v>
      </c>
      <c r="R12" s="69">
        <v>-11.0444444444444</v>
      </c>
      <c r="S12" s="68">
        <v>55.663505046215299</v>
      </c>
      <c r="T12" s="68">
        <v>49.013586577777801</v>
      </c>
      <c r="U12" s="70">
        <v>11.946639836848901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232958.4253</v>
      </c>
      <c r="E13" s="68">
        <v>283237.67420000001</v>
      </c>
      <c r="F13" s="69">
        <v>82.248389434063498</v>
      </c>
      <c r="G13" s="68">
        <v>281153.4045</v>
      </c>
      <c r="H13" s="69">
        <v>-17.141879994556501</v>
      </c>
      <c r="I13" s="68">
        <v>63121.783100000001</v>
      </c>
      <c r="J13" s="69">
        <v>27.095728784529999</v>
      </c>
      <c r="K13" s="68">
        <v>65556.717900000003</v>
      </c>
      <c r="L13" s="69">
        <v>23.317063514341999</v>
      </c>
      <c r="M13" s="69">
        <v>-3.7142414660145999E-2</v>
      </c>
      <c r="N13" s="68">
        <v>8682368.8939999994</v>
      </c>
      <c r="O13" s="68">
        <v>107993829.773</v>
      </c>
      <c r="P13" s="68">
        <v>7818</v>
      </c>
      <c r="Q13" s="68">
        <v>7404</v>
      </c>
      <c r="R13" s="69">
        <v>5.59157212317667</v>
      </c>
      <c r="S13" s="68">
        <v>29.797700856996698</v>
      </c>
      <c r="T13" s="68">
        <v>27.621028133441399</v>
      </c>
      <c r="U13" s="70">
        <v>7.3048344702883101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182196.46789999999</v>
      </c>
      <c r="E14" s="68">
        <v>138671.1054</v>
      </c>
      <c r="F14" s="69">
        <v>131.387477855931</v>
      </c>
      <c r="G14" s="68">
        <v>124537.4314</v>
      </c>
      <c r="H14" s="69">
        <v>46.298559277977901</v>
      </c>
      <c r="I14" s="68">
        <v>35968.732199999999</v>
      </c>
      <c r="J14" s="69">
        <v>19.741728593630999</v>
      </c>
      <c r="K14" s="68">
        <v>25891.9686</v>
      </c>
      <c r="L14" s="69">
        <v>20.790511181203001</v>
      </c>
      <c r="M14" s="69">
        <v>0.38918491504736302</v>
      </c>
      <c r="N14" s="68">
        <v>4534744.7763</v>
      </c>
      <c r="O14" s="68">
        <v>52343901.875299998</v>
      </c>
      <c r="P14" s="68">
        <v>3426</v>
      </c>
      <c r="Q14" s="68">
        <v>2214</v>
      </c>
      <c r="R14" s="69">
        <v>54.742547425474299</v>
      </c>
      <c r="S14" s="68">
        <v>53.180521862230002</v>
      </c>
      <c r="T14" s="68">
        <v>55.0387550587173</v>
      </c>
      <c r="U14" s="70">
        <v>-3.4941988747331401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111850.2785</v>
      </c>
      <c r="E15" s="68">
        <v>94778.259099999996</v>
      </c>
      <c r="F15" s="69">
        <v>118.012590189051</v>
      </c>
      <c r="G15" s="68">
        <v>79333.345000000001</v>
      </c>
      <c r="H15" s="69">
        <v>40.987725274914403</v>
      </c>
      <c r="I15" s="68">
        <v>20678.7402</v>
      </c>
      <c r="J15" s="69">
        <v>18.487875468276101</v>
      </c>
      <c r="K15" s="68">
        <v>19341.143199999999</v>
      </c>
      <c r="L15" s="69">
        <v>24.379588683673902</v>
      </c>
      <c r="M15" s="69">
        <v>6.9158114707511001E-2</v>
      </c>
      <c r="N15" s="68">
        <v>2756175.3014000002</v>
      </c>
      <c r="O15" s="68">
        <v>40477736.0572</v>
      </c>
      <c r="P15" s="68">
        <v>3617</v>
      </c>
      <c r="Q15" s="68">
        <v>2785</v>
      </c>
      <c r="R15" s="69">
        <v>29.874326750448802</v>
      </c>
      <c r="S15" s="68">
        <v>30.923494194083499</v>
      </c>
      <c r="T15" s="68">
        <v>31.558766535008999</v>
      </c>
      <c r="U15" s="70">
        <v>-2.0543355706776101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489070.16649999999</v>
      </c>
      <c r="E16" s="68">
        <v>707458.28639999998</v>
      </c>
      <c r="F16" s="69">
        <v>69.130601181972395</v>
      </c>
      <c r="G16" s="68">
        <v>554601.73829999997</v>
      </c>
      <c r="H16" s="69">
        <v>-11.815969419943</v>
      </c>
      <c r="I16" s="68">
        <v>39733.331899999997</v>
      </c>
      <c r="J16" s="69">
        <v>8.1242599981816799</v>
      </c>
      <c r="K16" s="68">
        <v>252.94309999999999</v>
      </c>
      <c r="L16" s="69">
        <v>4.5608061160309001E-2</v>
      </c>
      <c r="M16" s="69">
        <v>156.08407108159901</v>
      </c>
      <c r="N16" s="68">
        <v>28205214.336100001</v>
      </c>
      <c r="O16" s="68">
        <v>309354768.72710001</v>
      </c>
      <c r="P16" s="68">
        <v>27491</v>
      </c>
      <c r="Q16" s="68">
        <v>32441</v>
      </c>
      <c r="R16" s="69">
        <v>-15.258469221047401</v>
      </c>
      <c r="S16" s="68">
        <v>17.790191935542499</v>
      </c>
      <c r="T16" s="68">
        <v>18.232334259116602</v>
      </c>
      <c r="U16" s="70">
        <v>-2.4853150835920301</v>
      </c>
      <c r="V16" s="55"/>
      <c r="W16" s="55"/>
    </row>
    <row r="17" spans="1:21" ht="12" thickBot="1" x14ac:dyDescent="0.2">
      <c r="A17" s="53"/>
      <c r="B17" s="42" t="s">
        <v>15</v>
      </c>
      <c r="C17" s="43"/>
      <c r="D17" s="68">
        <v>392308.88780000003</v>
      </c>
      <c r="E17" s="68">
        <v>551121.05949999997</v>
      </c>
      <c r="F17" s="69">
        <v>71.183795472435605</v>
      </c>
      <c r="G17" s="68">
        <v>720870.51610000001</v>
      </c>
      <c r="H17" s="69">
        <v>-45.578452851360801</v>
      </c>
      <c r="I17" s="68">
        <v>51070.974000000002</v>
      </c>
      <c r="J17" s="69">
        <v>13.018051741421701</v>
      </c>
      <c r="K17" s="68">
        <v>27502.556499999999</v>
      </c>
      <c r="L17" s="69">
        <v>3.81518676180464</v>
      </c>
      <c r="M17" s="69">
        <v>0.85695369810439304</v>
      </c>
      <c r="N17" s="68">
        <v>19382230.446899999</v>
      </c>
      <c r="O17" s="68">
        <v>298091338.23699999</v>
      </c>
      <c r="P17" s="68">
        <v>8797</v>
      </c>
      <c r="Q17" s="68">
        <v>8940</v>
      </c>
      <c r="R17" s="69">
        <v>-1.59955257270693</v>
      </c>
      <c r="S17" s="68">
        <v>44.5957585313175</v>
      </c>
      <c r="T17" s="68">
        <v>122.940241129754</v>
      </c>
      <c r="U17" s="70">
        <v>-175.67698179955599</v>
      </c>
    </row>
    <row r="18" spans="1:21" ht="12" thickBot="1" x14ac:dyDescent="0.2">
      <c r="A18" s="53"/>
      <c r="B18" s="42" t="s">
        <v>16</v>
      </c>
      <c r="C18" s="43"/>
      <c r="D18" s="68">
        <v>1115781.7376000001</v>
      </c>
      <c r="E18" s="68">
        <v>1528453.2101</v>
      </c>
      <c r="F18" s="69">
        <v>73.000712761563705</v>
      </c>
      <c r="G18" s="68">
        <v>1121968.4826</v>
      </c>
      <c r="H18" s="69">
        <v>-0.55141878724284099</v>
      </c>
      <c r="I18" s="68">
        <v>140861.5491</v>
      </c>
      <c r="J18" s="69">
        <v>12.6244716464877</v>
      </c>
      <c r="K18" s="68">
        <v>183040.16500000001</v>
      </c>
      <c r="L18" s="69">
        <v>16.314198468020301</v>
      </c>
      <c r="M18" s="69">
        <v>-0.23043366410864</v>
      </c>
      <c r="N18" s="68">
        <v>50878669.228299998</v>
      </c>
      <c r="O18" s="68">
        <v>680787393.26189995</v>
      </c>
      <c r="P18" s="68">
        <v>56198</v>
      </c>
      <c r="Q18" s="68">
        <v>60388</v>
      </c>
      <c r="R18" s="69">
        <v>-6.9384645956150202</v>
      </c>
      <c r="S18" s="68">
        <v>19.854474137869701</v>
      </c>
      <c r="T18" s="68">
        <v>18.411283408955398</v>
      </c>
      <c r="U18" s="70">
        <v>7.2688438832110203</v>
      </c>
    </row>
    <row r="19" spans="1:21" ht="12" thickBot="1" x14ac:dyDescent="0.2">
      <c r="A19" s="53"/>
      <c r="B19" s="42" t="s">
        <v>17</v>
      </c>
      <c r="C19" s="43"/>
      <c r="D19" s="68">
        <v>649748.67110000004</v>
      </c>
      <c r="E19" s="68">
        <v>661939.86540000001</v>
      </c>
      <c r="F19" s="69">
        <v>98.1582625647372</v>
      </c>
      <c r="G19" s="68">
        <v>631618.01139999996</v>
      </c>
      <c r="H19" s="69">
        <v>2.8705102408040699</v>
      </c>
      <c r="I19" s="68">
        <v>11075.823899999999</v>
      </c>
      <c r="J19" s="69">
        <v>1.70463202044708</v>
      </c>
      <c r="K19" s="68">
        <v>-14694.8668</v>
      </c>
      <c r="L19" s="69">
        <v>-2.3265433434091598</v>
      </c>
      <c r="M19" s="69">
        <v>-1.7537206053477099</v>
      </c>
      <c r="N19" s="68">
        <v>19766699.616099998</v>
      </c>
      <c r="O19" s="68">
        <v>221130211.39739999</v>
      </c>
      <c r="P19" s="68">
        <v>10420</v>
      </c>
      <c r="Q19" s="68">
        <v>10280</v>
      </c>
      <c r="R19" s="69">
        <v>1.3618677042801499</v>
      </c>
      <c r="S19" s="68">
        <v>62.3559185316699</v>
      </c>
      <c r="T19" s="68">
        <v>43.658653171206197</v>
      </c>
      <c r="U19" s="70">
        <v>29.984748522255401</v>
      </c>
    </row>
    <row r="20" spans="1:21" ht="12" thickBot="1" x14ac:dyDescent="0.2">
      <c r="A20" s="53"/>
      <c r="B20" s="42" t="s">
        <v>18</v>
      </c>
      <c r="C20" s="43"/>
      <c r="D20" s="68">
        <v>726430.30859999999</v>
      </c>
      <c r="E20" s="68">
        <v>878994.55359999998</v>
      </c>
      <c r="F20" s="69">
        <v>82.643323058697106</v>
      </c>
      <c r="G20" s="68">
        <v>857426.58070000005</v>
      </c>
      <c r="H20" s="69">
        <v>-15.277841280947399</v>
      </c>
      <c r="I20" s="68">
        <v>65045.743999999999</v>
      </c>
      <c r="J20" s="69">
        <v>8.9541616353202897</v>
      </c>
      <c r="K20" s="68">
        <v>15190.8999</v>
      </c>
      <c r="L20" s="69">
        <v>1.7716852080324099</v>
      </c>
      <c r="M20" s="69">
        <v>3.28188879053834</v>
      </c>
      <c r="N20" s="68">
        <v>31380690.883299999</v>
      </c>
      <c r="O20" s="68">
        <v>337744512.60189998</v>
      </c>
      <c r="P20" s="68">
        <v>32436</v>
      </c>
      <c r="Q20" s="68">
        <v>35181</v>
      </c>
      <c r="R20" s="69">
        <v>-7.80250703504732</v>
      </c>
      <c r="S20" s="68">
        <v>22.395804310025898</v>
      </c>
      <c r="T20" s="68">
        <v>23.094182797532799</v>
      </c>
      <c r="U20" s="70">
        <v>-3.1183451946587102</v>
      </c>
    </row>
    <row r="21" spans="1:21" ht="12" thickBot="1" x14ac:dyDescent="0.2">
      <c r="A21" s="53"/>
      <c r="B21" s="42" t="s">
        <v>19</v>
      </c>
      <c r="C21" s="43"/>
      <c r="D21" s="68">
        <v>269394.6654</v>
      </c>
      <c r="E21" s="68">
        <v>356524.98550000001</v>
      </c>
      <c r="F21" s="69">
        <v>75.561230308219194</v>
      </c>
      <c r="G21" s="68">
        <v>267867.7501</v>
      </c>
      <c r="H21" s="69">
        <v>0.57002580543195103</v>
      </c>
      <c r="I21" s="68">
        <v>21292.667300000001</v>
      </c>
      <c r="J21" s="69">
        <v>7.9038934451001204</v>
      </c>
      <c r="K21" s="68">
        <v>34617.588000000003</v>
      </c>
      <c r="L21" s="69">
        <v>12.923387749020399</v>
      </c>
      <c r="M21" s="69">
        <v>-0.38491765226392999</v>
      </c>
      <c r="N21" s="68">
        <v>11312001.569499999</v>
      </c>
      <c r="O21" s="68">
        <v>131241037.6786</v>
      </c>
      <c r="P21" s="68">
        <v>24554</v>
      </c>
      <c r="Q21" s="68">
        <v>26628</v>
      </c>
      <c r="R21" s="69">
        <v>-7.7887937509388596</v>
      </c>
      <c r="S21" s="68">
        <v>10.9715185061497</v>
      </c>
      <c r="T21" s="68">
        <v>10.889520256872499</v>
      </c>
      <c r="U21" s="70">
        <v>0.74737374987140703</v>
      </c>
    </row>
    <row r="22" spans="1:21" ht="12" thickBot="1" x14ac:dyDescent="0.2">
      <c r="A22" s="53"/>
      <c r="B22" s="42" t="s">
        <v>20</v>
      </c>
      <c r="C22" s="43"/>
      <c r="D22" s="68">
        <v>788239.00670000003</v>
      </c>
      <c r="E22" s="68">
        <v>930134.20570000005</v>
      </c>
      <c r="F22" s="69">
        <v>84.744653176880803</v>
      </c>
      <c r="G22" s="68">
        <v>814956.3835</v>
      </c>
      <c r="H22" s="69">
        <v>-3.2783811920408099</v>
      </c>
      <c r="I22" s="68">
        <v>68653.278900000005</v>
      </c>
      <c r="J22" s="69">
        <v>8.7097033154220806</v>
      </c>
      <c r="K22" s="68">
        <v>110763.76760000001</v>
      </c>
      <c r="L22" s="69">
        <v>13.5913737032529</v>
      </c>
      <c r="M22" s="69">
        <v>-0.38018288482270801</v>
      </c>
      <c r="N22" s="68">
        <v>34890329.047700003</v>
      </c>
      <c r="O22" s="68">
        <v>406428120.86229998</v>
      </c>
      <c r="P22" s="68">
        <v>47558</v>
      </c>
      <c r="Q22" s="68">
        <v>54626</v>
      </c>
      <c r="R22" s="69">
        <v>-12.938893567165801</v>
      </c>
      <c r="S22" s="68">
        <v>16.5742673514446</v>
      </c>
      <c r="T22" s="68">
        <v>16.386932517482499</v>
      </c>
      <c r="U22" s="70">
        <v>1.13027520305873</v>
      </c>
    </row>
    <row r="23" spans="1:21" ht="12" thickBot="1" x14ac:dyDescent="0.2">
      <c r="A23" s="53"/>
      <c r="B23" s="42" t="s">
        <v>21</v>
      </c>
      <c r="C23" s="43"/>
      <c r="D23" s="68">
        <v>1836429.9723</v>
      </c>
      <c r="E23" s="68">
        <v>2847241.3492000001</v>
      </c>
      <c r="F23" s="69">
        <v>64.498570618749596</v>
      </c>
      <c r="G23" s="68">
        <v>2184374.1331000002</v>
      </c>
      <c r="H23" s="69">
        <v>-15.9287804926626</v>
      </c>
      <c r="I23" s="68">
        <v>189039.8076</v>
      </c>
      <c r="J23" s="69">
        <v>10.293875097412</v>
      </c>
      <c r="K23" s="68">
        <v>142269.68909999999</v>
      </c>
      <c r="L23" s="69">
        <v>6.5130641745008697</v>
      </c>
      <c r="M23" s="69">
        <v>0.32874267734658302</v>
      </c>
      <c r="N23" s="68">
        <v>86919089.161899999</v>
      </c>
      <c r="O23" s="68">
        <v>873939397.6444</v>
      </c>
      <c r="P23" s="68">
        <v>62577</v>
      </c>
      <c r="Q23" s="68">
        <v>72180</v>
      </c>
      <c r="R23" s="69">
        <v>-13.3042394014963</v>
      </c>
      <c r="S23" s="68">
        <v>29.346724392348602</v>
      </c>
      <c r="T23" s="68">
        <v>30.854118131061199</v>
      </c>
      <c r="U23" s="70">
        <v>-5.13649741129412</v>
      </c>
    </row>
    <row r="24" spans="1:21" ht="12" thickBot="1" x14ac:dyDescent="0.2">
      <c r="A24" s="53"/>
      <c r="B24" s="42" t="s">
        <v>22</v>
      </c>
      <c r="C24" s="43"/>
      <c r="D24" s="68">
        <v>207357.9522</v>
      </c>
      <c r="E24" s="68">
        <v>261979.22649999999</v>
      </c>
      <c r="F24" s="69">
        <v>79.150532265580196</v>
      </c>
      <c r="G24" s="68">
        <v>223563.3224</v>
      </c>
      <c r="H24" s="69">
        <v>-7.2486712158469899</v>
      </c>
      <c r="I24" s="68">
        <v>34169.037199999999</v>
      </c>
      <c r="J24" s="69">
        <v>16.478286382305399</v>
      </c>
      <c r="K24" s="68">
        <v>34422.768199999999</v>
      </c>
      <c r="L24" s="69">
        <v>15.397323599624601</v>
      </c>
      <c r="M24" s="69">
        <v>-7.3710225315349997E-3</v>
      </c>
      <c r="N24" s="68">
        <v>7975493.6881999997</v>
      </c>
      <c r="O24" s="68">
        <v>92517886.166999996</v>
      </c>
      <c r="P24" s="68">
        <v>23225</v>
      </c>
      <c r="Q24" s="68">
        <v>23355</v>
      </c>
      <c r="R24" s="69">
        <v>-0.55662599015200398</v>
      </c>
      <c r="S24" s="68">
        <v>8.9282218385360608</v>
      </c>
      <c r="T24" s="68">
        <v>8.7715815414258191</v>
      </c>
      <c r="U24" s="70">
        <v>1.7544400211266</v>
      </c>
    </row>
    <row r="25" spans="1:21" ht="12" thickBot="1" x14ac:dyDescent="0.2">
      <c r="A25" s="53"/>
      <c r="B25" s="42" t="s">
        <v>23</v>
      </c>
      <c r="C25" s="43"/>
      <c r="D25" s="68">
        <v>221125.0814</v>
      </c>
      <c r="E25" s="68">
        <v>305230.27130000002</v>
      </c>
      <c r="F25" s="69">
        <v>72.445331342206202</v>
      </c>
      <c r="G25" s="68">
        <v>201765.55979999999</v>
      </c>
      <c r="H25" s="69">
        <v>9.5950575604628199</v>
      </c>
      <c r="I25" s="68">
        <v>21646.420399999999</v>
      </c>
      <c r="J25" s="69">
        <v>9.7892198673035704</v>
      </c>
      <c r="K25" s="68">
        <v>18040.409299999999</v>
      </c>
      <c r="L25" s="69">
        <v>8.9412728901218497</v>
      </c>
      <c r="M25" s="69">
        <v>0.19988521546459601</v>
      </c>
      <c r="N25" s="68">
        <v>8867706.4679000005</v>
      </c>
      <c r="O25" s="68">
        <v>91374279.772799999</v>
      </c>
      <c r="P25" s="68">
        <v>16663</v>
      </c>
      <c r="Q25" s="68">
        <v>16344</v>
      </c>
      <c r="R25" s="69">
        <v>1.9517865883504699</v>
      </c>
      <c r="S25" s="68">
        <v>13.270424377363</v>
      </c>
      <c r="T25" s="68">
        <v>13.749316666666701</v>
      </c>
      <c r="U25" s="70">
        <v>-3.6087187243276801</v>
      </c>
    </row>
    <row r="26" spans="1:21" ht="12" thickBot="1" x14ac:dyDescent="0.2">
      <c r="A26" s="53"/>
      <c r="B26" s="42" t="s">
        <v>24</v>
      </c>
      <c r="C26" s="43"/>
      <c r="D26" s="68">
        <v>397041.79</v>
      </c>
      <c r="E26" s="68">
        <v>534082.61129999999</v>
      </c>
      <c r="F26" s="69">
        <v>74.340894385901905</v>
      </c>
      <c r="G26" s="68">
        <v>420687.51169999997</v>
      </c>
      <c r="H26" s="69">
        <v>-5.6207329769423202</v>
      </c>
      <c r="I26" s="68">
        <v>88248.456000000006</v>
      </c>
      <c r="J26" s="69">
        <v>22.2264905666479</v>
      </c>
      <c r="K26" s="68">
        <v>86030.506399999998</v>
      </c>
      <c r="L26" s="69">
        <v>20.449978667621998</v>
      </c>
      <c r="M26" s="69">
        <v>2.5780966459591E-2</v>
      </c>
      <c r="N26" s="68">
        <v>15783764.8234</v>
      </c>
      <c r="O26" s="68">
        <v>189375966.26390001</v>
      </c>
      <c r="P26" s="68">
        <v>33344</v>
      </c>
      <c r="Q26" s="68">
        <v>37758</v>
      </c>
      <c r="R26" s="69">
        <v>-11.690237830393601</v>
      </c>
      <c r="S26" s="68">
        <v>11.907443318138199</v>
      </c>
      <c r="T26" s="68">
        <v>12.317663867259901</v>
      </c>
      <c r="U26" s="70">
        <v>-3.4450766479555202</v>
      </c>
    </row>
    <row r="27" spans="1:21" ht="12" thickBot="1" x14ac:dyDescent="0.2">
      <c r="A27" s="53"/>
      <c r="B27" s="42" t="s">
        <v>25</v>
      </c>
      <c r="C27" s="43"/>
      <c r="D27" s="68">
        <v>189439.7507</v>
      </c>
      <c r="E27" s="68">
        <v>250622.64540000001</v>
      </c>
      <c r="F27" s="69">
        <v>75.587643086940304</v>
      </c>
      <c r="G27" s="68">
        <v>193624.9719</v>
      </c>
      <c r="H27" s="69">
        <v>-2.16150900316801</v>
      </c>
      <c r="I27" s="68">
        <v>43749.380899999996</v>
      </c>
      <c r="J27" s="69">
        <v>23.094087032072899</v>
      </c>
      <c r="K27" s="68">
        <v>55540.196300000003</v>
      </c>
      <c r="L27" s="69">
        <v>28.6844180040395</v>
      </c>
      <c r="M27" s="69">
        <v>-0.21229336922599201</v>
      </c>
      <c r="N27" s="68">
        <v>7007135.7017999999</v>
      </c>
      <c r="O27" s="68">
        <v>84582650.149800003</v>
      </c>
      <c r="P27" s="68">
        <v>27913</v>
      </c>
      <c r="Q27" s="68">
        <v>29682</v>
      </c>
      <c r="R27" s="69">
        <v>-5.9598409810659696</v>
      </c>
      <c r="S27" s="68">
        <v>6.7867929172786896</v>
      </c>
      <c r="T27" s="68">
        <v>6.66606751566606</v>
      </c>
      <c r="U27" s="70">
        <v>1.77882842579839</v>
      </c>
    </row>
    <row r="28" spans="1:21" ht="12" thickBot="1" x14ac:dyDescent="0.2">
      <c r="A28" s="53"/>
      <c r="B28" s="42" t="s">
        <v>26</v>
      </c>
      <c r="C28" s="43"/>
      <c r="D28" s="68">
        <v>908756.2844</v>
      </c>
      <c r="E28" s="68">
        <v>1148977.2520999999</v>
      </c>
      <c r="F28" s="69">
        <v>79.092626310838995</v>
      </c>
      <c r="G28" s="68">
        <v>757075.16870000004</v>
      </c>
      <c r="H28" s="69">
        <v>20.035146042427598</v>
      </c>
      <c r="I28" s="68">
        <v>49107.566500000001</v>
      </c>
      <c r="J28" s="69">
        <v>5.40382139226943</v>
      </c>
      <c r="K28" s="68">
        <v>184636.63870000001</v>
      </c>
      <c r="L28" s="69">
        <v>24.388151445654501</v>
      </c>
      <c r="M28" s="69">
        <v>-0.73403130144829698</v>
      </c>
      <c r="N28" s="68">
        <v>31317791.923900001</v>
      </c>
      <c r="O28" s="68">
        <v>291732637.954</v>
      </c>
      <c r="P28" s="68">
        <v>46788</v>
      </c>
      <c r="Q28" s="68">
        <v>46795</v>
      </c>
      <c r="R28" s="69">
        <v>-1.4958863126401999E-2</v>
      </c>
      <c r="S28" s="68">
        <v>19.422849542617801</v>
      </c>
      <c r="T28" s="68">
        <v>19.070720324821</v>
      </c>
      <c r="U28" s="70">
        <v>1.81296373132115</v>
      </c>
    </row>
    <row r="29" spans="1:21" ht="12" thickBot="1" x14ac:dyDescent="0.2">
      <c r="A29" s="53"/>
      <c r="B29" s="42" t="s">
        <v>27</v>
      </c>
      <c r="C29" s="43"/>
      <c r="D29" s="68">
        <v>573019.30330000003</v>
      </c>
      <c r="E29" s="68">
        <v>570776.54650000005</v>
      </c>
      <c r="F29" s="69">
        <v>100.392930791174</v>
      </c>
      <c r="G29" s="68">
        <v>532095.99639999995</v>
      </c>
      <c r="H29" s="69">
        <v>7.6909631301259198</v>
      </c>
      <c r="I29" s="68">
        <v>81919.270199999999</v>
      </c>
      <c r="J29" s="69">
        <v>14.296075145851001</v>
      </c>
      <c r="K29" s="68">
        <v>67378.494099999996</v>
      </c>
      <c r="L29" s="69">
        <v>12.662845530855799</v>
      </c>
      <c r="M29" s="69">
        <v>0.21580737732753799</v>
      </c>
      <c r="N29" s="68">
        <v>19927938.228</v>
      </c>
      <c r="O29" s="68">
        <v>204020978.1688</v>
      </c>
      <c r="P29" s="68">
        <v>96145</v>
      </c>
      <c r="Q29" s="68">
        <v>99007</v>
      </c>
      <c r="R29" s="69">
        <v>-2.89070469764764</v>
      </c>
      <c r="S29" s="68">
        <v>5.9599490696344102</v>
      </c>
      <c r="T29" s="68">
        <v>5.9197975092670196</v>
      </c>
      <c r="U29" s="70">
        <v>0.67368965570452699</v>
      </c>
    </row>
    <row r="30" spans="1:21" ht="12" thickBot="1" x14ac:dyDescent="0.2">
      <c r="A30" s="53"/>
      <c r="B30" s="42" t="s">
        <v>28</v>
      </c>
      <c r="C30" s="43"/>
      <c r="D30" s="68">
        <v>753829.92209999997</v>
      </c>
      <c r="E30" s="68">
        <v>1119431.3725000001</v>
      </c>
      <c r="F30" s="69">
        <v>67.340431992404305</v>
      </c>
      <c r="G30" s="68">
        <v>755461.48659999995</v>
      </c>
      <c r="H30" s="69">
        <v>-0.215969249119874</v>
      </c>
      <c r="I30" s="68">
        <v>82446.434200000003</v>
      </c>
      <c r="J30" s="69">
        <v>10.9370073783119</v>
      </c>
      <c r="K30" s="68">
        <v>113111.8716</v>
      </c>
      <c r="L30" s="69">
        <v>14.9725530164439</v>
      </c>
      <c r="M30" s="69">
        <v>-0.27110715229293397</v>
      </c>
      <c r="N30" s="68">
        <v>36331802.836599998</v>
      </c>
      <c r="O30" s="68">
        <v>370182138.16540003</v>
      </c>
      <c r="P30" s="68">
        <v>58694</v>
      </c>
      <c r="Q30" s="68">
        <v>65962</v>
      </c>
      <c r="R30" s="69">
        <v>-11.018465176919999</v>
      </c>
      <c r="S30" s="68">
        <v>12.8433898200838</v>
      </c>
      <c r="T30" s="68">
        <v>12.825006156575</v>
      </c>
      <c r="U30" s="70">
        <v>0.143137160565529</v>
      </c>
    </row>
    <row r="31" spans="1:21" ht="12" thickBot="1" x14ac:dyDescent="0.2">
      <c r="A31" s="53"/>
      <c r="B31" s="42" t="s">
        <v>29</v>
      </c>
      <c r="C31" s="43"/>
      <c r="D31" s="68">
        <v>581651.78460000001</v>
      </c>
      <c r="E31" s="68">
        <v>906464.72409999999</v>
      </c>
      <c r="F31" s="69">
        <v>64.167062339629794</v>
      </c>
      <c r="G31" s="68">
        <v>623592.97860000003</v>
      </c>
      <c r="H31" s="69">
        <v>-6.7257322387048504</v>
      </c>
      <c r="I31" s="68">
        <v>20518.946199999998</v>
      </c>
      <c r="J31" s="69">
        <v>3.5277027842544699</v>
      </c>
      <c r="K31" s="68">
        <v>39381.454299999998</v>
      </c>
      <c r="L31" s="69">
        <v>6.3152497945716899</v>
      </c>
      <c r="M31" s="69">
        <v>-0.47896931272037901</v>
      </c>
      <c r="N31" s="68">
        <v>32143057.637600001</v>
      </c>
      <c r="O31" s="68">
        <v>314244542.43300003</v>
      </c>
      <c r="P31" s="68">
        <v>24329</v>
      </c>
      <c r="Q31" s="68">
        <v>26646</v>
      </c>
      <c r="R31" s="69">
        <v>-8.6954890039780892</v>
      </c>
      <c r="S31" s="68">
        <v>23.907755542767902</v>
      </c>
      <c r="T31" s="68">
        <v>24.0516375516025</v>
      </c>
      <c r="U31" s="70">
        <v>-0.60182148247758205</v>
      </c>
    </row>
    <row r="32" spans="1:21" ht="12" thickBot="1" x14ac:dyDescent="0.2">
      <c r="A32" s="53"/>
      <c r="B32" s="42" t="s">
        <v>30</v>
      </c>
      <c r="C32" s="43"/>
      <c r="D32" s="68">
        <v>95596.070600000006</v>
      </c>
      <c r="E32" s="68">
        <v>125167.25290000001</v>
      </c>
      <c r="F32" s="69">
        <v>76.374665405794801</v>
      </c>
      <c r="G32" s="68">
        <v>105097.0079</v>
      </c>
      <c r="H32" s="69">
        <v>-9.0401596485412306</v>
      </c>
      <c r="I32" s="68">
        <v>24929.036400000001</v>
      </c>
      <c r="J32" s="69">
        <v>26.077469757423302</v>
      </c>
      <c r="K32" s="68">
        <v>27154.867900000001</v>
      </c>
      <c r="L32" s="69">
        <v>25.837907703174501</v>
      </c>
      <c r="M32" s="69">
        <v>-8.1968047430640997E-2</v>
      </c>
      <c r="N32" s="68">
        <v>3445619.3229999999</v>
      </c>
      <c r="O32" s="68">
        <v>45035403.788400002</v>
      </c>
      <c r="P32" s="68">
        <v>21218</v>
      </c>
      <c r="Q32" s="68">
        <v>22115</v>
      </c>
      <c r="R32" s="69">
        <v>-4.0560705403572301</v>
      </c>
      <c r="S32" s="68">
        <v>4.5054232538410801</v>
      </c>
      <c r="T32" s="68">
        <v>4.4533260004521802</v>
      </c>
      <c r="U32" s="70">
        <v>1.15632317883744</v>
      </c>
    </row>
    <row r="33" spans="1:21" ht="12" thickBot="1" x14ac:dyDescent="0.2">
      <c r="A33" s="53"/>
      <c r="B33" s="42" t="s">
        <v>31</v>
      </c>
      <c r="C33" s="43"/>
      <c r="D33" s="71"/>
      <c r="E33" s="71"/>
      <c r="F33" s="71"/>
      <c r="G33" s="68">
        <v>46.0685</v>
      </c>
      <c r="H33" s="71"/>
      <c r="I33" s="71"/>
      <c r="J33" s="71"/>
      <c r="K33" s="68">
        <v>10.5364</v>
      </c>
      <c r="L33" s="69">
        <v>22.871159251983499</v>
      </c>
      <c r="M33" s="71"/>
      <c r="N33" s="68">
        <v>48.213700000000003</v>
      </c>
      <c r="O33" s="68">
        <v>4994.4328999999998</v>
      </c>
      <c r="P33" s="71"/>
      <c r="Q33" s="71"/>
      <c r="R33" s="71"/>
      <c r="S33" s="71"/>
      <c r="T33" s="71"/>
      <c r="U33" s="72"/>
    </row>
    <row r="34" spans="1:21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</row>
    <row r="35" spans="1:21" ht="12" thickBot="1" x14ac:dyDescent="0.2">
      <c r="A35" s="53"/>
      <c r="B35" s="42" t="s">
        <v>32</v>
      </c>
      <c r="C35" s="43"/>
      <c r="D35" s="68">
        <v>148471.61350000001</v>
      </c>
      <c r="E35" s="68">
        <v>156156.26420000001</v>
      </c>
      <c r="F35" s="69">
        <v>95.078871322025407</v>
      </c>
      <c r="G35" s="68">
        <v>154081.23939999999</v>
      </c>
      <c r="H35" s="69">
        <v>-3.6406936508585801</v>
      </c>
      <c r="I35" s="68">
        <v>7189.3944000000001</v>
      </c>
      <c r="J35" s="69">
        <v>4.8422686535968698</v>
      </c>
      <c r="K35" s="68">
        <v>14396.562099999999</v>
      </c>
      <c r="L35" s="69">
        <v>9.3434879911797992</v>
      </c>
      <c r="M35" s="69">
        <v>-0.50061727584254301</v>
      </c>
      <c r="N35" s="68">
        <v>5916300.8317999998</v>
      </c>
      <c r="O35" s="68">
        <v>52486338.696099997</v>
      </c>
      <c r="P35" s="68">
        <v>11303</v>
      </c>
      <c r="Q35" s="68">
        <v>11069</v>
      </c>
      <c r="R35" s="69">
        <v>2.1140121058812902</v>
      </c>
      <c r="S35" s="68">
        <v>13.135593514996</v>
      </c>
      <c r="T35" s="68">
        <v>13.392129731683101</v>
      </c>
      <c r="U35" s="70">
        <v>-1.9529853477438399</v>
      </c>
    </row>
    <row r="36" spans="1:21" ht="12" thickBot="1" x14ac:dyDescent="0.2">
      <c r="A36" s="53"/>
      <c r="B36" s="42" t="s">
        <v>37</v>
      </c>
      <c r="C36" s="43"/>
      <c r="D36" s="71"/>
      <c r="E36" s="68">
        <v>656650.55180000002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</row>
    <row r="37" spans="1:21" ht="12" thickBot="1" x14ac:dyDescent="0.2">
      <c r="A37" s="53"/>
      <c r="B37" s="42" t="s">
        <v>38</v>
      </c>
      <c r="C37" s="43"/>
      <c r="D37" s="71"/>
      <c r="E37" s="68">
        <v>338247.25219999999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1:21" ht="12" thickBot="1" x14ac:dyDescent="0.2">
      <c r="A38" s="53"/>
      <c r="B38" s="42" t="s">
        <v>39</v>
      </c>
      <c r="C38" s="43"/>
      <c r="D38" s="71"/>
      <c r="E38" s="68">
        <v>300574.00760000001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</row>
    <row r="39" spans="1:21" ht="12" customHeight="1" thickBot="1" x14ac:dyDescent="0.2">
      <c r="A39" s="53"/>
      <c r="B39" s="42" t="s">
        <v>33</v>
      </c>
      <c r="C39" s="43"/>
      <c r="D39" s="68">
        <v>158650.42720000001</v>
      </c>
      <c r="E39" s="68">
        <v>307855.05699999997</v>
      </c>
      <c r="F39" s="69">
        <v>51.534130621736097</v>
      </c>
      <c r="G39" s="68">
        <v>218315.39290000001</v>
      </c>
      <c r="H39" s="69">
        <v>-27.3297108863642</v>
      </c>
      <c r="I39" s="68">
        <v>7427.5803999999998</v>
      </c>
      <c r="J39" s="69">
        <v>4.6817273240850099</v>
      </c>
      <c r="K39" s="68">
        <v>10637.929099999999</v>
      </c>
      <c r="L39" s="69">
        <v>4.8727343311393199</v>
      </c>
      <c r="M39" s="69">
        <v>-0.30178323899526599</v>
      </c>
      <c r="N39" s="68">
        <v>8320611.3921999997</v>
      </c>
      <c r="O39" s="68">
        <v>86790637.367799997</v>
      </c>
      <c r="P39" s="68">
        <v>237</v>
      </c>
      <c r="Q39" s="68">
        <v>305</v>
      </c>
      <c r="R39" s="69">
        <v>-22.2950819672131</v>
      </c>
      <c r="S39" s="68">
        <v>669.41108523206799</v>
      </c>
      <c r="T39" s="68">
        <v>671.00182032786904</v>
      </c>
      <c r="U39" s="70">
        <v>-0.23763202177176601</v>
      </c>
    </row>
    <row r="40" spans="1:21" ht="12" thickBot="1" x14ac:dyDescent="0.2">
      <c r="A40" s="53"/>
      <c r="B40" s="42" t="s">
        <v>34</v>
      </c>
      <c r="C40" s="43"/>
      <c r="D40" s="68">
        <v>280132.0735</v>
      </c>
      <c r="E40" s="68">
        <v>341279.7586</v>
      </c>
      <c r="F40" s="69">
        <v>82.082826901061907</v>
      </c>
      <c r="G40" s="68">
        <v>338215.82059999998</v>
      </c>
      <c r="H40" s="69">
        <v>-17.173574848438101</v>
      </c>
      <c r="I40" s="68">
        <v>19631.0838</v>
      </c>
      <c r="J40" s="69">
        <v>7.0077958424136</v>
      </c>
      <c r="K40" s="68">
        <v>24304.9002</v>
      </c>
      <c r="L40" s="69">
        <v>7.1862103188676203</v>
      </c>
      <c r="M40" s="69">
        <v>-0.19229934546285399</v>
      </c>
      <c r="N40" s="68">
        <v>12706958.2082</v>
      </c>
      <c r="O40" s="68">
        <v>161878558.50459999</v>
      </c>
      <c r="P40" s="68">
        <v>1564</v>
      </c>
      <c r="Q40" s="68">
        <v>1647</v>
      </c>
      <c r="R40" s="69">
        <v>-5.0394656952033996</v>
      </c>
      <c r="S40" s="68">
        <v>179.112578964194</v>
      </c>
      <c r="T40" s="68">
        <v>189.595667091682</v>
      </c>
      <c r="U40" s="70">
        <v>-5.8527928011036501</v>
      </c>
    </row>
    <row r="41" spans="1:21" ht="12" thickBot="1" x14ac:dyDescent="0.2">
      <c r="A41" s="53"/>
      <c r="B41" s="42" t="s">
        <v>40</v>
      </c>
      <c r="C41" s="43"/>
      <c r="D41" s="71"/>
      <c r="E41" s="68">
        <v>283622.9094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</row>
    <row r="42" spans="1:21" ht="12" thickBot="1" x14ac:dyDescent="0.2">
      <c r="A42" s="53"/>
      <c r="B42" s="42" t="s">
        <v>41</v>
      </c>
      <c r="C42" s="43"/>
      <c r="D42" s="71"/>
      <c r="E42" s="68">
        <v>123341.1611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</row>
    <row r="43" spans="1:21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</row>
    <row r="44" spans="1:21" ht="12" thickBot="1" x14ac:dyDescent="0.2">
      <c r="A44" s="54"/>
      <c r="B44" s="42" t="s">
        <v>35</v>
      </c>
      <c r="C44" s="43"/>
      <c r="D44" s="73">
        <v>22697.2997</v>
      </c>
      <c r="E44" s="74"/>
      <c r="F44" s="74"/>
      <c r="G44" s="73">
        <v>29462.855100000001</v>
      </c>
      <c r="H44" s="75">
        <v>-22.962999943613799</v>
      </c>
      <c r="I44" s="73">
        <v>3180.4796000000001</v>
      </c>
      <c r="J44" s="75">
        <v>14.0125902289601</v>
      </c>
      <c r="K44" s="73">
        <v>2947.3393000000001</v>
      </c>
      <c r="L44" s="75">
        <v>10.003576673056401</v>
      </c>
      <c r="M44" s="75">
        <v>7.9101954769849006E-2</v>
      </c>
      <c r="N44" s="73">
        <v>720326.92480000004</v>
      </c>
      <c r="O44" s="73">
        <v>10231237.2777</v>
      </c>
      <c r="P44" s="73">
        <v>26</v>
      </c>
      <c r="Q44" s="73">
        <v>30</v>
      </c>
      <c r="R44" s="75">
        <v>-13.3333333333333</v>
      </c>
      <c r="S44" s="73">
        <v>872.97306538461498</v>
      </c>
      <c r="T44" s="73">
        <v>320.15347333333301</v>
      </c>
      <c r="U44" s="76">
        <v>63.326076596386201</v>
      </c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45234</v>
      </c>
      <c r="D2" s="32">
        <v>430122.67024957301</v>
      </c>
      <c r="E2" s="32">
        <v>331897.82305042702</v>
      </c>
      <c r="F2" s="32">
        <v>98224.847199145297</v>
      </c>
      <c r="G2" s="32">
        <v>331897.82305042702</v>
      </c>
      <c r="H2" s="32">
        <v>0.22836472939720101</v>
      </c>
    </row>
    <row r="3" spans="1:8" ht="14.25" x14ac:dyDescent="0.2">
      <c r="A3" s="32">
        <v>2</v>
      </c>
      <c r="B3" s="33">
        <v>13</v>
      </c>
      <c r="C3" s="32">
        <v>7763.0280000000002</v>
      </c>
      <c r="D3" s="32">
        <v>62045.320968799599</v>
      </c>
      <c r="E3" s="32">
        <v>47664.470285659198</v>
      </c>
      <c r="F3" s="32">
        <v>14380.850683140499</v>
      </c>
      <c r="G3" s="32">
        <v>47664.470285659198</v>
      </c>
      <c r="H3" s="32">
        <v>0.23177977740452099</v>
      </c>
    </row>
    <row r="4" spans="1:8" ht="14.25" x14ac:dyDescent="0.2">
      <c r="A4" s="32">
        <v>3</v>
      </c>
      <c r="B4" s="33">
        <v>14</v>
      </c>
      <c r="C4" s="32">
        <v>84130</v>
      </c>
      <c r="D4" s="32">
        <v>73352.434512820502</v>
      </c>
      <c r="E4" s="32">
        <v>54294.8421752137</v>
      </c>
      <c r="F4" s="32">
        <v>19057.592337606799</v>
      </c>
      <c r="G4" s="32">
        <v>54294.8421752137</v>
      </c>
      <c r="H4" s="32">
        <v>0.25980858664310502</v>
      </c>
    </row>
    <row r="5" spans="1:8" ht="14.25" x14ac:dyDescent="0.2">
      <c r="A5" s="32">
        <v>4</v>
      </c>
      <c r="B5" s="33">
        <v>15</v>
      </c>
      <c r="C5" s="32">
        <v>2351</v>
      </c>
      <c r="D5" s="32">
        <v>35465.636840170897</v>
      </c>
      <c r="E5" s="32">
        <v>27429.265250427401</v>
      </c>
      <c r="F5" s="32">
        <v>8036.3715897435904</v>
      </c>
      <c r="G5" s="32">
        <v>27429.265250427401</v>
      </c>
      <c r="H5" s="32">
        <v>0.22659600406895899</v>
      </c>
    </row>
    <row r="6" spans="1:8" ht="14.25" x14ac:dyDescent="0.2">
      <c r="A6" s="32">
        <v>5</v>
      </c>
      <c r="B6" s="33">
        <v>16</v>
      </c>
      <c r="C6" s="32">
        <v>7633</v>
      </c>
      <c r="D6" s="32">
        <v>222821.199608547</v>
      </c>
      <c r="E6" s="32">
        <v>187941.61463418801</v>
      </c>
      <c r="F6" s="32">
        <v>34879.584974359001</v>
      </c>
      <c r="G6" s="32">
        <v>187941.61463418801</v>
      </c>
      <c r="H6" s="32">
        <v>0.15653620497347401</v>
      </c>
    </row>
    <row r="7" spans="1:8" ht="14.25" x14ac:dyDescent="0.2">
      <c r="A7" s="32">
        <v>6</v>
      </c>
      <c r="B7" s="33">
        <v>17</v>
      </c>
      <c r="C7" s="32">
        <v>13615</v>
      </c>
      <c r="D7" s="32">
        <v>232958.59492649601</v>
      </c>
      <c r="E7" s="32">
        <v>169836.64139487199</v>
      </c>
      <c r="F7" s="32">
        <v>63121.953531623898</v>
      </c>
      <c r="G7" s="32">
        <v>169836.64139487199</v>
      </c>
      <c r="H7" s="32">
        <v>0.270957822146637</v>
      </c>
    </row>
    <row r="8" spans="1:8" ht="14.25" x14ac:dyDescent="0.2">
      <c r="A8" s="32">
        <v>7</v>
      </c>
      <c r="B8" s="33">
        <v>18</v>
      </c>
      <c r="C8" s="32">
        <v>64909</v>
      </c>
      <c r="D8" s="32">
        <v>182196.45965042699</v>
      </c>
      <c r="E8" s="32">
        <v>146227.734563248</v>
      </c>
      <c r="F8" s="32">
        <v>35968.725087179497</v>
      </c>
      <c r="G8" s="32">
        <v>146227.734563248</v>
      </c>
      <c r="H8" s="32">
        <v>0.197417255835767</v>
      </c>
    </row>
    <row r="9" spans="1:8" ht="14.25" x14ac:dyDescent="0.2">
      <c r="A9" s="32">
        <v>8</v>
      </c>
      <c r="B9" s="33">
        <v>19</v>
      </c>
      <c r="C9" s="32">
        <v>20298</v>
      </c>
      <c r="D9" s="32">
        <v>111850.413161538</v>
      </c>
      <c r="E9" s="32">
        <v>91171.538622222201</v>
      </c>
      <c r="F9" s="32">
        <v>20678.874539316199</v>
      </c>
      <c r="G9" s="32">
        <v>91171.538622222201</v>
      </c>
      <c r="H9" s="32">
        <v>0.184879733161567</v>
      </c>
    </row>
    <row r="10" spans="1:8" ht="14.25" x14ac:dyDescent="0.2">
      <c r="A10" s="32">
        <v>9</v>
      </c>
      <c r="B10" s="33">
        <v>21</v>
      </c>
      <c r="C10" s="32">
        <v>106594</v>
      </c>
      <c r="D10" s="32">
        <v>489069.88482051302</v>
      </c>
      <c r="E10" s="32">
        <v>449336.83497179497</v>
      </c>
      <c r="F10" s="32">
        <v>39733.049848717899</v>
      </c>
      <c r="G10" s="32">
        <v>449336.83497179497</v>
      </c>
      <c r="H10" s="37">
        <v>8.1242070063872102E-2</v>
      </c>
    </row>
    <row r="11" spans="1:8" ht="14.25" x14ac:dyDescent="0.2">
      <c r="A11" s="32">
        <v>10</v>
      </c>
      <c r="B11" s="33">
        <v>22</v>
      </c>
      <c r="C11" s="32">
        <v>23025</v>
      </c>
      <c r="D11" s="32">
        <v>392308.93778717902</v>
      </c>
      <c r="E11" s="32">
        <v>341237.91382222198</v>
      </c>
      <c r="F11" s="32">
        <v>51071.023964957298</v>
      </c>
      <c r="G11" s="32">
        <v>341237.91382222198</v>
      </c>
      <c r="H11" s="32">
        <v>0.130180628188141</v>
      </c>
    </row>
    <row r="12" spans="1:8" ht="14.25" x14ac:dyDescent="0.2">
      <c r="A12" s="32">
        <v>11</v>
      </c>
      <c r="B12" s="33">
        <v>23</v>
      </c>
      <c r="C12" s="32">
        <v>135091.22</v>
      </c>
      <c r="D12" s="32">
        <v>1115781.8447213699</v>
      </c>
      <c r="E12" s="32">
        <v>974920.21667350398</v>
      </c>
      <c r="F12" s="32">
        <v>140861.62804786299</v>
      </c>
      <c r="G12" s="32">
        <v>974920.21667350398</v>
      </c>
      <c r="H12" s="32">
        <v>0.12624477510031501</v>
      </c>
    </row>
    <row r="13" spans="1:8" ht="14.25" x14ac:dyDescent="0.2">
      <c r="A13" s="32">
        <v>12</v>
      </c>
      <c r="B13" s="33">
        <v>24</v>
      </c>
      <c r="C13" s="32">
        <v>18971.144</v>
      </c>
      <c r="D13" s="32">
        <v>649748.71148803399</v>
      </c>
      <c r="E13" s="32">
        <v>638672.84789487196</v>
      </c>
      <c r="F13" s="32">
        <v>11075.863593162399</v>
      </c>
      <c r="G13" s="32">
        <v>638672.84789487196</v>
      </c>
      <c r="H13" s="32">
        <v>1.7046380234901602E-2</v>
      </c>
    </row>
    <row r="14" spans="1:8" ht="14.25" x14ac:dyDescent="0.2">
      <c r="A14" s="32">
        <v>13</v>
      </c>
      <c r="B14" s="33">
        <v>25</v>
      </c>
      <c r="C14" s="32">
        <v>65477</v>
      </c>
      <c r="D14" s="32">
        <v>726430.28749999998</v>
      </c>
      <c r="E14" s="32">
        <v>661384.56460000004</v>
      </c>
      <c r="F14" s="32">
        <v>65045.722900000001</v>
      </c>
      <c r="G14" s="32">
        <v>661384.56460000004</v>
      </c>
      <c r="H14" s="32">
        <v>8.9541589907895999E-2</v>
      </c>
    </row>
    <row r="15" spans="1:8" ht="14.25" x14ac:dyDescent="0.2">
      <c r="A15" s="32">
        <v>14</v>
      </c>
      <c r="B15" s="33">
        <v>26</v>
      </c>
      <c r="C15" s="32">
        <v>47860</v>
      </c>
      <c r="D15" s="32">
        <v>269394.22914424801</v>
      </c>
      <c r="E15" s="32">
        <v>248101.99808318599</v>
      </c>
      <c r="F15" s="32">
        <v>21292.231061061899</v>
      </c>
      <c r="G15" s="32">
        <v>248101.99808318599</v>
      </c>
      <c r="H15" s="32">
        <v>7.9037443113382205E-2</v>
      </c>
    </row>
    <row r="16" spans="1:8" ht="14.25" x14ac:dyDescent="0.2">
      <c r="A16" s="32">
        <v>15</v>
      </c>
      <c r="B16" s="33">
        <v>27</v>
      </c>
      <c r="C16" s="32">
        <v>107091.32</v>
      </c>
      <c r="D16" s="32">
        <v>788239.53249999997</v>
      </c>
      <c r="E16" s="32">
        <v>719585.72530000005</v>
      </c>
      <c r="F16" s="32">
        <v>68653.807199999996</v>
      </c>
      <c r="G16" s="32">
        <v>719585.72530000005</v>
      </c>
      <c r="H16" s="32">
        <v>8.7097645283351705E-2</v>
      </c>
    </row>
    <row r="17" spans="1:8" ht="14.25" x14ac:dyDescent="0.2">
      <c r="A17" s="32">
        <v>16</v>
      </c>
      <c r="B17" s="33">
        <v>29</v>
      </c>
      <c r="C17" s="32">
        <v>146147</v>
      </c>
      <c r="D17" s="32">
        <v>1836431.3415538501</v>
      </c>
      <c r="E17" s="32">
        <v>1647390.1848589701</v>
      </c>
      <c r="F17" s="32">
        <v>189041.15669487201</v>
      </c>
      <c r="G17" s="32">
        <v>1647390.1848589701</v>
      </c>
      <c r="H17" s="32">
        <v>0.102939408850929</v>
      </c>
    </row>
    <row r="18" spans="1:8" ht="14.25" x14ac:dyDescent="0.2">
      <c r="A18" s="32">
        <v>17</v>
      </c>
      <c r="B18" s="33">
        <v>31</v>
      </c>
      <c r="C18" s="32">
        <v>25817.62</v>
      </c>
      <c r="D18" s="32">
        <v>207357.977679434</v>
      </c>
      <c r="E18" s="32">
        <v>173188.92178644001</v>
      </c>
      <c r="F18" s="32">
        <v>34169.055892994002</v>
      </c>
      <c r="G18" s="32">
        <v>173188.92178644001</v>
      </c>
      <c r="H18" s="32">
        <v>0.16478293372352301</v>
      </c>
    </row>
    <row r="19" spans="1:8" ht="14.25" x14ac:dyDescent="0.2">
      <c r="A19" s="32">
        <v>18</v>
      </c>
      <c r="B19" s="33">
        <v>32</v>
      </c>
      <c r="C19" s="32">
        <v>13259.22</v>
      </c>
      <c r="D19" s="32">
        <v>221125.08154486801</v>
      </c>
      <c r="E19" s="32">
        <v>199478.65869818401</v>
      </c>
      <c r="F19" s="32">
        <v>21646.4228466844</v>
      </c>
      <c r="G19" s="32">
        <v>199478.65869818401</v>
      </c>
      <c r="H19" s="32">
        <v>9.7892209673610106E-2</v>
      </c>
    </row>
    <row r="20" spans="1:8" ht="14.25" x14ac:dyDescent="0.2">
      <c r="A20" s="32">
        <v>19</v>
      </c>
      <c r="B20" s="33">
        <v>33</v>
      </c>
      <c r="C20" s="32">
        <v>26521.260999999999</v>
      </c>
      <c r="D20" s="32">
        <v>397041.78162279702</v>
      </c>
      <c r="E20" s="32">
        <v>308793.318979515</v>
      </c>
      <c r="F20" s="32">
        <v>88248.462643281906</v>
      </c>
      <c r="G20" s="32">
        <v>308793.318979515</v>
      </c>
      <c r="H20" s="32">
        <v>0.22226492708800299</v>
      </c>
    </row>
    <row r="21" spans="1:8" ht="14.25" x14ac:dyDescent="0.2">
      <c r="A21" s="32">
        <v>20</v>
      </c>
      <c r="B21" s="33">
        <v>34</v>
      </c>
      <c r="C21" s="32">
        <v>35858.01</v>
      </c>
      <c r="D21" s="32">
        <v>189439.68664933101</v>
      </c>
      <c r="E21" s="32">
        <v>145690.36831935801</v>
      </c>
      <c r="F21" s="32">
        <v>43749.318329972899</v>
      </c>
      <c r="G21" s="32">
        <v>145690.36831935801</v>
      </c>
      <c r="H21" s="32">
        <v>0.230940618113229</v>
      </c>
    </row>
    <row r="22" spans="1:8" ht="14.25" x14ac:dyDescent="0.2">
      <c r="A22" s="32">
        <v>21</v>
      </c>
      <c r="B22" s="33">
        <v>35</v>
      </c>
      <c r="C22" s="32">
        <v>37208.798999999999</v>
      </c>
      <c r="D22" s="32">
        <v>908756.28124955797</v>
      </c>
      <c r="E22" s="32">
        <v>859648.72320619505</v>
      </c>
      <c r="F22" s="32">
        <v>49107.558043362798</v>
      </c>
      <c r="G22" s="32">
        <v>859648.72320619505</v>
      </c>
      <c r="H22" s="32">
        <v>5.4038204804305698E-2</v>
      </c>
    </row>
    <row r="23" spans="1:8" ht="14.25" x14ac:dyDescent="0.2">
      <c r="A23" s="32">
        <v>22</v>
      </c>
      <c r="B23" s="33">
        <v>36</v>
      </c>
      <c r="C23" s="32">
        <v>141928.47099999999</v>
      </c>
      <c r="D23" s="32">
        <v>573019.30191946903</v>
      </c>
      <c r="E23" s="32">
        <v>491100.01172807498</v>
      </c>
      <c r="F23" s="32">
        <v>81919.290191394</v>
      </c>
      <c r="G23" s="32">
        <v>491100.01172807498</v>
      </c>
      <c r="H23" s="32">
        <v>0.14296078669075399</v>
      </c>
    </row>
    <row r="24" spans="1:8" ht="14.25" x14ac:dyDescent="0.2">
      <c r="A24" s="32">
        <v>23</v>
      </c>
      <c r="B24" s="33">
        <v>37</v>
      </c>
      <c r="C24" s="32">
        <v>91077.37</v>
      </c>
      <c r="D24" s="32">
        <v>753829.88893008803</v>
      </c>
      <c r="E24" s="32">
        <v>671383.45671594201</v>
      </c>
      <c r="F24" s="32">
        <v>82446.432214146</v>
      </c>
      <c r="G24" s="32">
        <v>671383.45671594201</v>
      </c>
      <c r="H24" s="32">
        <v>0.10937007596125201</v>
      </c>
    </row>
    <row r="25" spans="1:8" ht="14.25" x14ac:dyDescent="0.2">
      <c r="A25" s="32">
        <v>24</v>
      </c>
      <c r="B25" s="33">
        <v>38</v>
      </c>
      <c r="C25" s="32">
        <v>114677.06200000001</v>
      </c>
      <c r="D25" s="32">
        <v>581651.75490000006</v>
      </c>
      <c r="E25" s="32">
        <v>561132.86049999995</v>
      </c>
      <c r="F25" s="32">
        <v>20518.894400000001</v>
      </c>
      <c r="G25" s="32">
        <v>561132.86049999995</v>
      </c>
      <c r="H25" s="32">
        <v>3.5276940587117597E-2</v>
      </c>
    </row>
    <row r="26" spans="1:8" ht="14.25" x14ac:dyDescent="0.2">
      <c r="A26" s="32">
        <v>25</v>
      </c>
      <c r="B26" s="33">
        <v>39</v>
      </c>
      <c r="C26" s="32">
        <v>79371.437000000005</v>
      </c>
      <c r="D26" s="32">
        <v>95596.013021776002</v>
      </c>
      <c r="E26" s="32">
        <v>70667.028607130997</v>
      </c>
      <c r="F26" s="32">
        <v>24928.9844146449</v>
      </c>
      <c r="G26" s="32">
        <v>70667.028607130997</v>
      </c>
      <c r="H26" s="32">
        <v>0.26077431083832198</v>
      </c>
    </row>
    <row r="27" spans="1:8" ht="14.25" x14ac:dyDescent="0.2">
      <c r="A27" s="32">
        <v>26</v>
      </c>
      <c r="B27" s="33">
        <v>42</v>
      </c>
      <c r="C27" s="32">
        <v>8814.6370000000006</v>
      </c>
      <c r="D27" s="32">
        <v>148471.6127</v>
      </c>
      <c r="E27" s="32">
        <v>141282.21729999999</v>
      </c>
      <c r="F27" s="32">
        <v>7189.3954000000003</v>
      </c>
      <c r="G27" s="32">
        <v>141282.21729999999</v>
      </c>
      <c r="H27" s="32">
        <v>4.8422693532175799E-2</v>
      </c>
    </row>
    <row r="28" spans="1:8" ht="14.25" x14ac:dyDescent="0.2">
      <c r="A28" s="32">
        <v>27</v>
      </c>
      <c r="B28" s="33">
        <v>75</v>
      </c>
      <c r="C28" s="32">
        <v>237</v>
      </c>
      <c r="D28" s="32">
        <v>158650.42735042699</v>
      </c>
      <c r="E28" s="32">
        <v>151222.84615384601</v>
      </c>
      <c r="F28" s="32">
        <v>7427.5811965811999</v>
      </c>
      <c r="G28" s="32">
        <v>151222.84615384601</v>
      </c>
      <c r="H28" s="32">
        <v>4.6817278217443102E-2</v>
      </c>
    </row>
    <row r="29" spans="1:8" ht="14.25" x14ac:dyDescent="0.2">
      <c r="A29" s="32">
        <v>28</v>
      </c>
      <c r="B29" s="33">
        <v>76</v>
      </c>
      <c r="C29" s="32">
        <v>1589</v>
      </c>
      <c r="D29" s="32">
        <v>280132.06562735001</v>
      </c>
      <c r="E29" s="32">
        <v>260500.99110769201</v>
      </c>
      <c r="F29" s="32">
        <v>19631.074519658101</v>
      </c>
      <c r="G29" s="32">
        <v>260500.99110769201</v>
      </c>
      <c r="H29" s="32">
        <v>7.0077927265108697E-2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22697.299750397098</v>
      </c>
      <c r="E30" s="32">
        <v>19516.819983359801</v>
      </c>
      <c r="F30" s="32">
        <v>3180.47976703729</v>
      </c>
      <c r="G30" s="32">
        <v>19516.819983359801</v>
      </c>
      <c r="H30" s="32">
        <v>0.14012590933781199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2014-10-30T05:16:06Z</dcterms:modified>
</cp:coreProperties>
</file>