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<sst xmlns="http://schemas.openxmlformats.org/spreadsheetml/2006/main" count="116" uniqueCount="73">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</sst>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" sqref="K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14374199.4244</v>
      </c>
      <c r="F3" s="25">
        <f>RA!I7</f>
        <v>1454004.9597</v>
      </c>
      <c r="G3" s="16">
        <f>E3-F3</f>
        <v>12920194.4647</v>
      </c>
      <c r="H3" s="27">
        <f>RA!J7</f>
        <v>10.115380458906399</v>
      </c>
      <c r="I3" s="20">
        <f>SUM(I4:I40)</f>
        <v>14374204.349267703</v>
      </c>
      <c r="J3" s="21">
        <f>SUM(J4:J40)</f>
        <v>12920194.280651821</v>
      </c>
      <c r="K3" s="22">
        <f>E3-I3</f>
        <v>-4.9248677026480436</v>
      </c>
      <c r="L3" s="22">
        <f>G3-J3</f>
        <v>0.18404817953705788</v>
      </c>
    </row>
    <row r="4" spans="1:13" x14ac:dyDescent="0.15">
      <c r="A4" s="41">
        <f>RA!A8</f>
        <v>41942</v>
      </c>
      <c r="B4" s="12">
        <v>12</v>
      </c>
      <c r="C4" s="38" t="s">
        <v>6</v>
      </c>
      <c r="D4" s="38"/>
      <c r="E4" s="15">
        <f>VLOOKUP(C4,RA!B8:D39,3,0)</f>
        <v>528963.29319999996</v>
      </c>
      <c r="F4" s="25">
        <f>VLOOKUP(C4,RA!B8:I43,8,0)</f>
        <v>113582.4871</v>
      </c>
      <c r="G4" s="16">
        <f t="shared" ref="G4:G40" si="0">E4-F4</f>
        <v>415380.80609999993</v>
      </c>
      <c r="H4" s="27">
        <f>RA!J8</f>
        <v>21.472659551265799</v>
      </c>
      <c r="I4" s="20">
        <f>VLOOKUP(B4,RMS!B:D,3,FALSE)</f>
        <v>528963.88423504296</v>
      </c>
      <c r="J4" s="21">
        <f>VLOOKUP(B4,RMS!B:E,4,FALSE)</f>
        <v>415380.81151794898</v>
      </c>
      <c r="K4" s="22">
        <f t="shared" ref="K4:K40" si="1">E4-I4</f>
        <v>-0.59103504300583154</v>
      </c>
      <c r="L4" s="22">
        <f t="shared" ref="L4:L40" si="2">G4-J4</f>
        <v>-5.417949054390192E-3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68890.060800000007</v>
      </c>
      <c r="F5" s="25">
        <f>VLOOKUP(C5,RA!B9:I44,8,0)</f>
        <v>14553.075800000001</v>
      </c>
      <c r="G5" s="16">
        <f t="shared" si="0"/>
        <v>54336.985000000008</v>
      </c>
      <c r="H5" s="27">
        <f>RA!J9</f>
        <v>21.1250732413347</v>
      </c>
      <c r="I5" s="20">
        <f>VLOOKUP(B5,RMS!B:D,3,FALSE)</f>
        <v>68890.087430481799</v>
      </c>
      <c r="J5" s="21">
        <f>VLOOKUP(B5,RMS!B:E,4,FALSE)</f>
        <v>54336.994224529197</v>
      </c>
      <c r="K5" s="22">
        <f t="shared" si="1"/>
        <v>-2.6630481792381033E-2</v>
      </c>
      <c r="L5" s="22">
        <f t="shared" si="2"/>
        <v>-9.2245291889412329E-3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101894.8229</v>
      </c>
      <c r="F6" s="25">
        <f>VLOOKUP(C6,RA!B10:I45,8,0)</f>
        <v>14535.594499999999</v>
      </c>
      <c r="G6" s="16">
        <f t="shared" si="0"/>
        <v>87359.228399999993</v>
      </c>
      <c r="H6" s="27">
        <f>RA!J10</f>
        <v>14.2652924714981</v>
      </c>
      <c r="I6" s="20">
        <f>VLOOKUP(B6,RMS!B:D,3,FALSE)</f>
        <v>101896.77022307699</v>
      </c>
      <c r="J6" s="21">
        <f>VLOOKUP(B6,RMS!B:E,4,FALSE)</f>
        <v>87359.228629059799</v>
      </c>
      <c r="K6" s="22">
        <f t="shared" si="1"/>
        <v>-1.9473230769945076</v>
      </c>
      <c r="L6" s="22">
        <f t="shared" si="2"/>
        <v>-2.2905980586074293E-4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43996.024100000002</v>
      </c>
      <c r="F7" s="25">
        <f>VLOOKUP(C7,RA!B11:I46,8,0)</f>
        <v>10198.466200000001</v>
      </c>
      <c r="G7" s="16">
        <f t="shared" si="0"/>
        <v>33797.5579</v>
      </c>
      <c r="H7" s="27">
        <f>RA!J11</f>
        <v>23.1804268877105</v>
      </c>
      <c r="I7" s="20">
        <f>VLOOKUP(B7,RMS!B:D,3,FALSE)</f>
        <v>43996.063619658104</v>
      </c>
      <c r="J7" s="21">
        <f>VLOOKUP(B7,RMS!B:E,4,FALSE)</f>
        <v>33797.5581649573</v>
      </c>
      <c r="K7" s="22">
        <f t="shared" si="1"/>
        <v>-3.9519658101198729E-2</v>
      </c>
      <c r="L7" s="22">
        <f t="shared" si="2"/>
        <v>-2.6495729980524629E-4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298924.52059999999</v>
      </c>
      <c r="F8" s="25">
        <f>VLOOKUP(C8,RA!B12:I47,8,0)</f>
        <v>43439.908100000001</v>
      </c>
      <c r="G8" s="16">
        <f t="shared" si="0"/>
        <v>255484.61249999999</v>
      </c>
      <c r="H8" s="27">
        <f>RA!J12</f>
        <v>14.53206582478</v>
      </c>
      <c r="I8" s="20">
        <f>VLOOKUP(B8,RMS!B:D,3,FALSE)</f>
        <v>298924.78934700898</v>
      </c>
      <c r="J8" s="21">
        <f>VLOOKUP(B8,RMS!B:E,4,FALSE)</f>
        <v>255484.507675214</v>
      </c>
      <c r="K8" s="22">
        <f t="shared" si="1"/>
        <v>-0.26874700898770243</v>
      </c>
      <c r="L8" s="22">
        <f t="shared" si="2"/>
        <v>0.10482478598714806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322772.63419999997</v>
      </c>
      <c r="F9" s="25">
        <f>VLOOKUP(C9,RA!B13:I48,8,0)</f>
        <v>76592.867400000003</v>
      </c>
      <c r="G9" s="16">
        <f t="shared" si="0"/>
        <v>246179.76679999998</v>
      </c>
      <c r="H9" s="27">
        <f>RA!J13</f>
        <v>23.729665803248</v>
      </c>
      <c r="I9" s="20">
        <f>VLOOKUP(B9,RMS!B:D,3,FALSE)</f>
        <v>322772.85985042702</v>
      </c>
      <c r="J9" s="21">
        <f>VLOOKUP(B9,RMS!B:E,4,FALSE)</f>
        <v>246179.76726666701</v>
      </c>
      <c r="K9" s="22">
        <f t="shared" si="1"/>
        <v>-0.22565042704809457</v>
      </c>
      <c r="L9" s="22">
        <f t="shared" si="2"/>
        <v>-4.666670283768326E-4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199741.8198</v>
      </c>
      <c r="F10" s="25">
        <f>VLOOKUP(C10,RA!B14:I49,8,0)</f>
        <v>40392.8606</v>
      </c>
      <c r="G10" s="16">
        <f t="shared" si="0"/>
        <v>159348.95919999998</v>
      </c>
      <c r="H10" s="27">
        <f>RA!J14</f>
        <v>20.2225355914175</v>
      </c>
      <c r="I10" s="20">
        <f>VLOOKUP(B10,RMS!B:D,3,FALSE)</f>
        <v>199741.808484615</v>
      </c>
      <c r="J10" s="21">
        <f>VLOOKUP(B10,RMS!B:E,4,FALSE)</f>
        <v>159348.95900170901</v>
      </c>
      <c r="K10" s="22">
        <f t="shared" si="1"/>
        <v>1.1315384996123612E-2</v>
      </c>
      <c r="L10" s="22">
        <f t="shared" si="2"/>
        <v>1.9829097436740994E-4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173030.50630000001</v>
      </c>
      <c r="F11" s="25">
        <f>VLOOKUP(C11,RA!B15:I50,8,0)</f>
        <v>22795.173299999999</v>
      </c>
      <c r="G11" s="16">
        <f t="shared" si="0"/>
        <v>150235.33300000001</v>
      </c>
      <c r="H11" s="27">
        <f>RA!J15</f>
        <v>13.1740776741864</v>
      </c>
      <c r="I11" s="20">
        <f>VLOOKUP(B11,RMS!B:D,3,FALSE)</f>
        <v>173030.70703931601</v>
      </c>
      <c r="J11" s="21">
        <f>VLOOKUP(B11,RMS!B:E,4,FALSE)</f>
        <v>150235.333017094</v>
      </c>
      <c r="K11" s="22">
        <f t="shared" si="1"/>
        <v>-0.20073931600200012</v>
      </c>
      <c r="L11" s="22">
        <f t="shared" si="2"/>
        <v>-1.7093989299610257E-5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624474.86300000001</v>
      </c>
      <c r="F12" s="25">
        <f>VLOOKUP(C12,RA!B16:I51,8,0)</f>
        <v>39556.881099999999</v>
      </c>
      <c r="G12" s="16">
        <f t="shared" si="0"/>
        <v>584917.98190000001</v>
      </c>
      <c r="H12" s="27">
        <f>RA!J16</f>
        <v>6.3344232800608298</v>
      </c>
      <c r="I12" s="20">
        <f>VLOOKUP(B12,RMS!B:D,3,FALSE)</f>
        <v>624474.54922564095</v>
      </c>
      <c r="J12" s="21">
        <f>VLOOKUP(B12,RMS!B:E,4,FALSE)</f>
        <v>584917.98228974396</v>
      </c>
      <c r="K12" s="22">
        <f t="shared" si="1"/>
        <v>0.31377435906324536</v>
      </c>
      <c r="L12" s="22">
        <f t="shared" si="2"/>
        <v>-3.8974394556134939E-4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508347.5085</v>
      </c>
      <c r="F13" s="25">
        <f>VLOOKUP(C13,RA!B17:I52,8,0)</f>
        <v>51574.330699999999</v>
      </c>
      <c r="G13" s="16">
        <f t="shared" si="0"/>
        <v>456773.1778</v>
      </c>
      <c r="H13" s="27">
        <f>RA!J17</f>
        <v>10.1454870610426</v>
      </c>
      <c r="I13" s="20">
        <f>VLOOKUP(B13,RMS!B:D,3,FALSE)</f>
        <v>508347.574976923</v>
      </c>
      <c r="J13" s="21">
        <f>VLOOKUP(B13,RMS!B:E,4,FALSE)</f>
        <v>456773.17792307702</v>
      </c>
      <c r="K13" s="22">
        <f t="shared" si="1"/>
        <v>-6.6476923006121069E-2</v>
      </c>
      <c r="L13" s="22">
        <f t="shared" si="2"/>
        <v>-1.2307701399549842E-4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1310838.8452999999</v>
      </c>
      <c r="F14" s="25">
        <f>VLOOKUP(C14,RA!B18:I53,8,0)</f>
        <v>178132.31080000001</v>
      </c>
      <c r="G14" s="16">
        <f t="shared" si="0"/>
        <v>1132706.5344999998</v>
      </c>
      <c r="H14" s="27">
        <f>RA!J18</f>
        <v>13.5891846231664</v>
      </c>
      <c r="I14" s="20">
        <f>VLOOKUP(B14,RMS!B:D,3,FALSE)</f>
        <v>1310838.99185726</v>
      </c>
      <c r="J14" s="21">
        <f>VLOOKUP(B14,RMS!B:E,4,FALSE)</f>
        <v>1132706.5361273501</v>
      </c>
      <c r="K14" s="22">
        <f t="shared" si="1"/>
        <v>-0.14655726007185876</v>
      </c>
      <c r="L14" s="22">
        <f t="shared" si="2"/>
        <v>-1.6273502260446548E-3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489180.34360000002</v>
      </c>
      <c r="F15" s="25">
        <f>VLOOKUP(C15,RA!B19:I54,8,0)</f>
        <v>40478.9306</v>
      </c>
      <c r="G15" s="16">
        <f t="shared" si="0"/>
        <v>448701.413</v>
      </c>
      <c r="H15" s="27">
        <f>RA!J19</f>
        <v>8.2748481474348399</v>
      </c>
      <c r="I15" s="20">
        <f>VLOOKUP(B15,RMS!B:D,3,FALSE)</f>
        <v>489180.37463846197</v>
      </c>
      <c r="J15" s="21">
        <f>VLOOKUP(B15,RMS!B:E,4,FALSE)</f>
        <v>448701.41271623899</v>
      </c>
      <c r="K15" s="22">
        <f t="shared" si="1"/>
        <v>-3.103846195153892E-2</v>
      </c>
      <c r="L15" s="22">
        <f t="shared" si="2"/>
        <v>2.837610081769526E-4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868674.59829999995</v>
      </c>
      <c r="F16" s="25">
        <f>VLOOKUP(C16,RA!B20:I55,8,0)</f>
        <v>70180.294999999998</v>
      </c>
      <c r="G16" s="16">
        <f t="shared" si="0"/>
        <v>798494.30329999991</v>
      </c>
      <c r="H16" s="27">
        <f>RA!J20</f>
        <v>8.0790085421333995</v>
      </c>
      <c r="I16" s="20">
        <f>VLOOKUP(B16,RMS!B:D,3,FALSE)</f>
        <v>868674.61529999995</v>
      </c>
      <c r="J16" s="21">
        <f>VLOOKUP(B16,RMS!B:E,4,FALSE)</f>
        <v>798494.30330000003</v>
      </c>
      <c r="K16" s="22">
        <f t="shared" si="1"/>
        <v>-1.6999999992549419E-2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323632.88870000001</v>
      </c>
      <c r="F17" s="25">
        <f>VLOOKUP(C17,RA!B21:I56,8,0)</f>
        <v>28751.426500000001</v>
      </c>
      <c r="G17" s="16">
        <f t="shared" si="0"/>
        <v>294881.46220000001</v>
      </c>
      <c r="H17" s="27">
        <f>RA!J21</f>
        <v>8.8839631273235309</v>
      </c>
      <c r="I17" s="20">
        <f>VLOOKUP(B17,RMS!B:D,3,FALSE)</f>
        <v>323632.46598256601</v>
      </c>
      <c r="J17" s="21">
        <f>VLOOKUP(B17,RMS!B:E,4,FALSE)</f>
        <v>294881.46196192398</v>
      </c>
      <c r="K17" s="22">
        <f t="shared" si="1"/>
        <v>0.42271743400488049</v>
      </c>
      <c r="L17" s="22">
        <f t="shared" si="2"/>
        <v>2.3807602701708674E-4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914235.74659999995</v>
      </c>
      <c r="F18" s="25">
        <f>VLOOKUP(C18,RA!B22:I57,8,0)</f>
        <v>58425.286599999999</v>
      </c>
      <c r="G18" s="16">
        <f t="shared" si="0"/>
        <v>855810.46</v>
      </c>
      <c r="H18" s="27">
        <f>RA!J22</f>
        <v>6.3906149827635703</v>
      </c>
      <c r="I18" s="20">
        <f>VLOOKUP(B18,RMS!B:D,3,FALSE)</f>
        <v>914236.43793333299</v>
      </c>
      <c r="J18" s="21">
        <f>VLOOKUP(B18,RMS!B:E,4,FALSE)</f>
        <v>855810.45799999998</v>
      </c>
      <c r="K18" s="22">
        <f t="shared" si="1"/>
        <v>-0.69133333303034306</v>
      </c>
      <c r="L18" s="22">
        <f t="shared" si="2"/>
        <v>1.9999999785795808E-3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2171985.9208</v>
      </c>
      <c r="F19" s="25">
        <f>VLOOKUP(C19,RA!B23:I58,8,0)</f>
        <v>202924.1011</v>
      </c>
      <c r="G19" s="16">
        <f t="shared" si="0"/>
        <v>1969061.8196999999</v>
      </c>
      <c r="H19" s="27">
        <f>RA!J23</f>
        <v>9.3427908144661291</v>
      </c>
      <c r="I19" s="20">
        <f>VLOOKUP(B19,RMS!B:D,3,FALSE)</f>
        <v>2171987.6388905998</v>
      </c>
      <c r="J19" s="21">
        <f>VLOOKUP(B19,RMS!B:E,4,FALSE)</f>
        <v>1969061.8420213701</v>
      </c>
      <c r="K19" s="22">
        <f t="shared" si="1"/>
        <v>-1.7180905998684466</v>
      </c>
      <c r="L19" s="22">
        <f t="shared" si="2"/>
        <v>-2.2321370197460055E-2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236567.946</v>
      </c>
      <c r="F20" s="25">
        <f>VLOOKUP(C20,RA!B24:I59,8,0)</f>
        <v>37485.7402</v>
      </c>
      <c r="G20" s="16">
        <f t="shared" si="0"/>
        <v>199082.2058</v>
      </c>
      <c r="H20" s="27">
        <f>RA!J24</f>
        <v>15.845654846240199</v>
      </c>
      <c r="I20" s="20">
        <f>VLOOKUP(B20,RMS!B:D,3,FALSE)</f>
        <v>236567.981757167</v>
      </c>
      <c r="J20" s="21">
        <f>VLOOKUP(B20,RMS!B:E,4,FALSE)</f>
        <v>199082.20096950099</v>
      </c>
      <c r="K20" s="22">
        <f t="shared" si="1"/>
        <v>-3.5757167002884671E-2</v>
      </c>
      <c r="L20" s="22">
        <f t="shared" si="2"/>
        <v>4.8304990050382912E-3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276127.51799999998</v>
      </c>
      <c r="F21" s="25">
        <f>VLOOKUP(C21,RA!B25:I60,8,0)</f>
        <v>22398.822800000002</v>
      </c>
      <c r="G21" s="16">
        <f t="shared" si="0"/>
        <v>253728.69519999999</v>
      </c>
      <c r="H21" s="27">
        <f>RA!J25</f>
        <v>8.1117676942288703</v>
      </c>
      <c r="I21" s="20">
        <f>VLOOKUP(B21,RMS!B:D,3,FALSE)</f>
        <v>276127.51452663902</v>
      </c>
      <c r="J21" s="21">
        <f>VLOOKUP(B21,RMS!B:E,4,FALSE)</f>
        <v>253728.69124783101</v>
      </c>
      <c r="K21" s="22">
        <f t="shared" si="1"/>
        <v>3.4733609645627439E-3</v>
      </c>
      <c r="L21" s="22">
        <f t="shared" si="2"/>
        <v>3.952168975956738E-3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443186.26010000001</v>
      </c>
      <c r="F22" s="25">
        <f>VLOOKUP(C22,RA!B26:I61,8,0)</f>
        <v>101272.77469999999</v>
      </c>
      <c r="G22" s="16">
        <f t="shared" si="0"/>
        <v>341913.48540000001</v>
      </c>
      <c r="H22" s="27">
        <f>RA!J26</f>
        <v>22.8510637214134</v>
      </c>
      <c r="I22" s="20">
        <f>VLOOKUP(B22,RMS!B:D,3,FALSE)</f>
        <v>443186.19762114802</v>
      </c>
      <c r="J22" s="21">
        <f>VLOOKUP(B22,RMS!B:E,4,FALSE)</f>
        <v>341913.46192658797</v>
      </c>
      <c r="K22" s="22">
        <f t="shared" si="1"/>
        <v>6.2478851992636919E-2</v>
      </c>
      <c r="L22" s="22">
        <f t="shared" si="2"/>
        <v>2.3473412031307817E-2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245757.6643</v>
      </c>
      <c r="F23" s="25">
        <f>VLOOKUP(C23,RA!B27:I62,8,0)</f>
        <v>60840.735200000003</v>
      </c>
      <c r="G23" s="16">
        <f t="shared" si="0"/>
        <v>184916.92910000001</v>
      </c>
      <c r="H23" s="27">
        <f>RA!J27</f>
        <v>24.756393813106399</v>
      </c>
      <c r="I23" s="20">
        <f>VLOOKUP(B23,RMS!B:D,3,FALSE)</f>
        <v>245757.60834017899</v>
      </c>
      <c r="J23" s="21">
        <f>VLOOKUP(B23,RMS!B:E,4,FALSE)</f>
        <v>184916.9397973</v>
      </c>
      <c r="K23" s="22">
        <f t="shared" si="1"/>
        <v>5.5959821009309962E-2</v>
      </c>
      <c r="L23" s="22">
        <f t="shared" si="2"/>
        <v>-1.0697299992898479E-2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1010873.7583</v>
      </c>
      <c r="F24" s="25">
        <f>VLOOKUP(C24,RA!B28:I63,8,0)</f>
        <v>18540.387500000001</v>
      </c>
      <c r="G24" s="16">
        <f t="shared" si="0"/>
        <v>992333.37080000003</v>
      </c>
      <c r="H24" s="27">
        <f>RA!J28</f>
        <v>1.8340952416431899</v>
      </c>
      <c r="I24" s="20">
        <f>VLOOKUP(B24,RMS!B:D,3,FALSE)</f>
        <v>1010873.7553354</v>
      </c>
      <c r="J24" s="21">
        <f>VLOOKUP(B24,RMS!B:E,4,FALSE)</f>
        <v>992333.36253274302</v>
      </c>
      <c r="K24" s="22">
        <f t="shared" si="1"/>
        <v>2.9645999893546104E-3</v>
      </c>
      <c r="L24" s="22">
        <f t="shared" si="2"/>
        <v>8.2672570133581758E-3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687590.25490000006</v>
      </c>
      <c r="F25" s="25">
        <f>VLOOKUP(C25,RA!B29:I64,8,0)</f>
        <v>56064.083700000003</v>
      </c>
      <c r="G25" s="16">
        <f t="shared" si="0"/>
        <v>631526.1712000001</v>
      </c>
      <c r="H25" s="27">
        <f>RA!J29</f>
        <v>8.1537053936510109</v>
      </c>
      <c r="I25" s="20">
        <f>VLOOKUP(B25,RMS!B:D,3,FALSE)</f>
        <v>687590.25467964599</v>
      </c>
      <c r="J25" s="21">
        <f>VLOOKUP(B25,RMS!B:E,4,FALSE)</f>
        <v>631526.09718884795</v>
      </c>
      <c r="K25" s="22">
        <f t="shared" si="1"/>
        <v>2.2035406436771154E-4</v>
      </c>
      <c r="L25" s="22">
        <f t="shared" si="2"/>
        <v>7.4011152144521475E-2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781397.8861</v>
      </c>
      <c r="F26" s="25">
        <f>VLOOKUP(C26,RA!B30:I65,8,0)</f>
        <v>74662.009699999995</v>
      </c>
      <c r="G26" s="16">
        <f t="shared" si="0"/>
        <v>706735.87639999995</v>
      </c>
      <c r="H26" s="27">
        <f>RA!J30</f>
        <v>9.5549285489678297</v>
      </c>
      <c r="I26" s="20">
        <f>VLOOKUP(B26,RMS!B:D,3,FALSE)</f>
        <v>781397.83675044205</v>
      </c>
      <c r="J26" s="21">
        <f>VLOOKUP(B26,RMS!B:E,4,FALSE)</f>
        <v>706735.87019345502</v>
      </c>
      <c r="K26" s="22">
        <f t="shared" si="1"/>
        <v>4.9349557957611978E-2</v>
      </c>
      <c r="L26" s="22">
        <f t="shared" si="2"/>
        <v>6.2065449310466647E-3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906522.31590000005</v>
      </c>
      <c r="F27" s="25">
        <f>VLOOKUP(C27,RA!B31:I66,8,0)</f>
        <v>-4264.8491000000004</v>
      </c>
      <c r="G27" s="16">
        <f t="shared" si="0"/>
        <v>910787.16500000004</v>
      </c>
      <c r="H27" s="27">
        <f>RA!J31</f>
        <v>-0.47046267093445299</v>
      </c>
      <c r="I27" s="20">
        <f>VLOOKUP(B27,RMS!B:D,3,FALSE)</f>
        <v>906522.23490000004</v>
      </c>
      <c r="J27" s="21">
        <f>VLOOKUP(B27,RMS!B:E,4,FALSE)</f>
        <v>910787.15300000005</v>
      </c>
      <c r="K27" s="22">
        <f t="shared" si="1"/>
        <v>8.1000000005587935E-2</v>
      </c>
      <c r="L27" s="22">
        <f t="shared" si="2"/>
        <v>1.1999999987892807E-2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107102</v>
      </c>
      <c r="F28" s="25">
        <f>VLOOKUP(C28,RA!B32:I67,8,0)</f>
        <v>30453.586599999999</v>
      </c>
      <c r="G28" s="16">
        <f t="shared" si="0"/>
        <v>76648.413400000005</v>
      </c>
      <c r="H28" s="27">
        <f>RA!J32</f>
        <v>28.434190397938401</v>
      </c>
      <c r="I28" s="20">
        <f>VLOOKUP(B28,RMS!B:D,3,FALSE)</f>
        <v>107101.93307656</v>
      </c>
      <c r="J28" s="21">
        <f>VLOOKUP(B28,RMS!B:E,4,FALSE)</f>
        <v>76648.406569954896</v>
      </c>
      <c r="K28" s="22">
        <f t="shared" si="1"/>
        <v>6.6923439997481182E-2</v>
      </c>
      <c r="L28" s="22">
        <f t="shared" si="2"/>
        <v>6.8300451093818992E-3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191036.55369999999</v>
      </c>
      <c r="F31" s="25">
        <f>VLOOKUP(C31,RA!B35:I70,8,0)</f>
        <v>14925.7466</v>
      </c>
      <c r="G31" s="16">
        <f t="shared" si="0"/>
        <v>176110.80709999998</v>
      </c>
      <c r="H31" s="27">
        <f>RA!J35</f>
        <v>7.8130317527812503</v>
      </c>
      <c r="I31" s="20">
        <f>VLOOKUP(B31,RMS!B:D,3,FALSE)</f>
        <v>191036.55290000001</v>
      </c>
      <c r="J31" s="21">
        <f>VLOOKUP(B31,RMS!B:E,4,FALSE)</f>
        <v>176110.82089999999</v>
      </c>
      <c r="K31" s="22">
        <f t="shared" si="1"/>
        <v>7.9999997979030013E-4</v>
      </c>
      <c r="L31" s="22">
        <f t="shared" si="2"/>
        <v>-1.3800000015180558E-2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175219.65779999999</v>
      </c>
      <c r="F35" s="25">
        <f>VLOOKUP(C35,RA!B8:I74,8,0)</f>
        <v>9206.2381000000005</v>
      </c>
      <c r="G35" s="16">
        <f t="shared" si="0"/>
        <v>166013.4197</v>
      </c>
      <c r="H35" s="27">
        <f>RA!J39</f>
        <v>5.2541125896434702</v>
      </c>
      <c r="I35" s="20">
        <f>VLOOKUP(B35,RMS!B:D,3,FALSE)</f>
        <v>175219.658147009</v>
      </c>
      <c r="J35" s="21">
        <f>VLOOKUP(B35,RMS!B:E,4,FALSE)</f>
        <v>166013.418841026</v>
      </c>
      <c r="K35" s="22">
        <f t="shared" si="1"/>
        <v>-3.4700901596806943E-4</v>
      </c>
      <c r="L35" s="22">
        <f t="shared" si="2"/>
        <v>8.5897400276735425E-4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356814.68199999997</v>
      </c>
      <c r="F36" s="25">
        <f>VLOOKUP(C36,RA!B8:I75,8,0)</f>
        <v>25608.17</v>
      </c>
      <c r="G36" s="16">
        <f t="shared" si="0"/>
        <v>331206.51199999999</v>
      </c>
      <c r="H36" s="27">
        <f>RA!J40</f>
        <v>7.1768823683101699</v>
      </c>
      <c r="I36" s="20">
        <f>VLOOKUP(B36,RMS!B:D,3,FALSE)</f>
        <v>356814.67137692298</v>
      </c>
      <c r="J36" s="21">
        <f>VLOOKUP(B36,RMS!B:E,4,FALSE)</f>
        <v>331206.511621368</v>
      </c>
      <c r="K36" s="22">
        <f t="shared" si="1"/>
        <v>1.0623076988849789E-2</v>
      </c>
      <c r="L36" s="22">
        <f t="shared" si="2"/>
        <v>3.7863198667764664E-4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6418.5306</v>
      </c>
      <c r="F40" s="25">
        <f>VLOOKUP(C40,RA!B8:I78,8,0)</f>
        <v>697.51829999999995</v>
      </c>
      <c r="G40" s="16">
        <f t="shared" si="0"/>
        <v>5721.0123000000003</v>
      </c>
      <c r="H40" s="27">
        <f>RA!J43</f>
        <v>0</v>
      </c>
      <c r="I40" s="20">
        <f>VLOOKUP(B40,RMS!B:D,3,FALSE)</f>
        <v>6418.53082217684</v>
      </c>
      <c r="J40" s="21">
        <f>VLOOKUP(B40,RMS!B:E,4,FALSE)</f>
        <v>5721.0120263217595</v>
      </c>
      <c r="K40" s="22">
        <f t="shared" si="1"/>
        <v>-2.2217683999770088E-4</v>
      </c>
      <c r="L40" s="22">
        <f t="shared" si="2"/>
        <v>2.7367824077373371E-4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56" t="s">
        <v>47</v>
      </c>
      <c r="W1" s="44"/>
    </row>
    <row r="2" spans="1:23" ht="12.75" x14ac:dyDescent="0.2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56"/>
      <c r="W2" s="44"/>
    </row>
    <row r="3" spans="1:23" ht="23.25" thickBot="1" x14ac:dyDescent="0.2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57" t="s">
        <v>48</v>
      </c>
      <c r="W3" s="44"/>
    </row>
    <row r="4" spans="1:23" ht="15" thickTop="1" thickBot="1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55"/>
      <c r="W4" s="44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5" t="s">
        <v>4</v>
      </c>
      <c r="C6" s="46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7" t="s">
        <v>5</v>
      </c>
      <c r="B7" s="48"/>
      <c r="C7" s="49"/>
      <c r="D7" s="65">
        <v>14374199.4244</v>
      </c>
      <c r="E7" s="65">
        <v>19261573.1261</v>
      </c>
      <c r="F7" s="66">
        <v>74.626300408052003</v>
      </c>
      <c r="G7" s="65">
        <v>13118451.895500001</v>
      </c>
      <c r="H7" s="66">
        <v>9.5723759091631795</v>
      </c>
      <c r="I7" s="65">
        <v>1454004.9597</v>
      </c>
      <c r="J7" s="66">
        <v>10.115380458906399</v>
      </c>
      <c r="K7" s="65">
        <v>1280993.8237000001</v>
      </c>
      <c r="L7" s="66">
        <v>9.7648246447388907</v>
      </c>
      <c r="M7" s="66">
        <v>0.13506008600437899</v>
      </c>
      <c r="N7" s="65">
        <v>540275533.64160001</v>
      </c>
      <c r="O7" s="65">
        <v>5880340322.6798</v>
      </c>
      <c r="P7" s="65">
        <v>861634</v>
      </c>
      <c r="Q7" s="65">
        <v>740716</v>
      </c>
      <c r="R7" s="66">
        <v>16.3244752374729</v>
      </c>
      <c r="S7" s="65">
        <v>16.682488648776602</v>
      </c>
      <c r="T7" s="65">
        <v>16.411124920482301</v>
      </c>
      <c r="U7" s="67">
        <v>1.6266381713628899</v>
      </c>
      <c r="V7" s="55"/>
      <c r="W7" s="55"/>
    </row>
    <row r="8" spans="1:23" ht="14.25" thickBot="1" x14ac:dyDescent="0.2">
      <c r="A8" s="50">
        <v>41942</v>
      </c>
      <c r="B8" s="53" t="s">
        <v>6</v>
      </c>
      <c r="C8" s="54"/>
      <c r="D8" s="68">
        <v>528963.29319999996</v>
      </c>
      <c r="E8" s="68">
        <v>681325.04559999995</v>
      </c>
      <c r="F8" s="69">
        <v>77.637435555326704</v>
      </c>
      <c r="G8" s="68">
        <v>471457.07760000002</v>
      </c>
      <c r="H8" s="69">
        <v>12.197550600521501</v>
      </c>
      <c r="I8" s="68">
        <v>113582.4871</v>
      </c>
      <c r="J8" s="69">
        <v>21.472659551265799</v>
      </c>
      <c r="K8" s="68">
        <v>109210.7727</v>
      </c>
      <c r="L8" s="69">
        <v>23.164520777999201</v>
      </c>
      <c r="M8" s="69">
        <v>4.003006564205E-2</v>
      </c>
      <c r="N8" s="68">
        <v>19664542.590300001</v>
      </c>
      <c r="O8" s="68">
        <v>223772698.0925</v>
      </c>
      <c r="P8" s="68">
        <v>21413</v>
      </c>
      <c r="Q8" s="68">
        <v>18033</v>
      </c>
      <c r="R8" s="69">
        <v>18.743414850551801</v>
      </c>
      <c r="S8" s="68">
        <v>24.702904459907501</v>
      </c>
      <c r="T8" s="68">
        <v>23.851947529529198</v>
      </c>
      <c r="U8" s="70">
        <v>3.4447646905626899</v>
      </c>
      <c r="V8" s="55"/>
      <c r="W8" s="55"/>
    </row>
    <row r="9" spans="1:23" ht="12" customHeight="1" thickBot="1" x14ac:dyDescent="0.2">
      <c r="A9" s="51"/>
      <c r="B9" s="53" t="s">
        <v>7</v>
      </c>
      <c r="C9" s="54"/>
      <c r="D9" s="68">
        <v>68890.060800000007</v>
      </c>
      <c r="E9" s="68">
        <v>100214.85340000001</v>
      </c>
      <c r="F9" s="69">
        <v>68.742365490503204</v>
      </c>
      <c r="G9" s="68">
        <v>59620.588199999998</v>
      </c>
      <c r="H9" s="69">
        <v>15.547435675919701</v>
      </c>
      <c r="I9" s="68">
        <v>14553.075800000001</v>
      </c>
      <c r="J9" s="69">
        <v>21.1250732413347</v>
      </c>
      <c r="K9" s="68">
        <v>13688.793600000001</v>
      </c>
      <c r="L9" s="69">
        <v>22.959843257635001</v>
      </c>
      <c r="M9" s="69">
        <v>6.3137937882268999E-2</v>
      </c>
      <c r="N9" s="68">
        <v>3260201.4978</v>
      </c>
      <c r="O9" s="68">
        <v>38913319.312100001</v>
      </c>
      <c r="P9" s="68">
        <v>4067</v>
      </c>
      <c r="Q9" s="68">
        <v>3590</v>
      </c>
      <c r="R9" s="69">
        <v>13.286908077994401</v>
      </c>
      <c r="S9" s="68">
        <v>16.938790459798401</v>
      </c>
      <c r="T9" s="68">
        <v>17.282808189415</v>
      </c>
      <c r="U9" s="70">
        <v>-2.0309462498703201</v>
      </c>
      <c r="V9" s="55"/>
      <c r="W9" s="55"/>
    </row>
    <row r="10" spans="1:23" ht="14.25" thickBot="1" x14ac:dyDescent="0.2">
      <c r="A10" s="51"/>
      <c r="B10" s="53" t="s">
        <v>8</v>
      </c>
      <c r="C10" s="54"/>
      <c r="D10" s="68">
        <v>101894.8229</v>
      </c>
      <c r="E10" s="68">
        <v>134930.24429999999</v>
      </c>
      <c r="F10" s="69">
        <v>75.516666725548902</v>
      </c>
      <c r="G10" s="68">
        <v>79270.2255</v>
      </c>
      <c r="H10" s="69">
        <v>28.5411038726009</v>
      </c>
      <c r="I10" s="68">
        <v>14535.594499999999</v>
      </c>
      <c r="J10" s="69">
        <v>14.2652924714981</v>
      </c>
      <c r="K10" s="68">
        <v>21334.842100000002</v>
      </c>
      <c r="L10" s="69">
        <v>26.914067628078101</v>
      </c>
      <c r="M10" s="69">
        <v>-0.31869219224265999</v>
      </c>
      <c r="N10" s="68">
        <v>4298936.3493999997</v>
      </c>
      <c r="O10" s="68">
        <v>54906025.155599996</v>
      </c>
      <c r="P10" s="68">
        <v>80090</v>
      </c>
      <c r="Q10" s="68">
        <v>66887</v>
      </c>
      <c r="R10" s="69">
        <v>19.739261739949502</v>
      </c>
      <c r="S10" s="68">
        <v>1.27225400049944</v>
      </c>
      <c r="T10" s="68">
        <v>1.0966375259766501</v>
      </c>
      <c r="U10" s="70">
        <v>13.8035702347055</v>
      </c>
      <c r="V10" s="55"/>
      <c r="W10" s="55"/>
    </row>
    <row r="11" spans="1:23" ht="14.25" thickBot="1" x14ac:dyDescent="0.2">
      <c r="A11" s="51"/>
      <c r="B11" s="53" t="s">
        <v>9</v>
      </c>
      <c r="C11" s="54"/>
      <c r="D11" s="68">
        <v>43996.024100000002</v>
      </c>
      <c r="E11" s="68">
        <v>52651.981</v>
      </c>
      <c r="F11" s="69">
        <v>83.560054653974007</v>
      </c>
      <c r="G11" s="68">
        <v>36963.984499999999</v>
      </c>
      <c r="H11" s="69">
        <v>19.0240302692476</v>
      </c>
      <c r="I11" s="68">
        <v>10198.466200000001</v>
      </c>
      <c r="J11" s="69">
        <v>23.1804268877105</v>
      </c>
      <c r="K11" s="68">
        <v>9183.5684000000001</v>
      </c>
      <c r="L11" s="69">
        <v>24.844638705007601</v>
      </c>
      <c r="M11" s="69">
        <v>0.11051235813738799</v>
      </c>
      <c r="N11" s="68">
        <v>1584594.5279999999</v>
      </c>
      <c r="O11" s="68">
        <v>22057018.060199998</v>
      </c>
      <c r="P11" s="68">
        <v>2282</v>
      </c>
      <c r="Q11" s="68">
        <v>1862</v>
      </c>
      <c r="R11" s="69">
        <v>22.556390977443598</v>
      </c>
      <c r="S11" s="68">
        <v>19.279589877300602</v>
      </c>
      <c r="T11" s="68">
        <v>19.047051342642298</v>
      </c>
      <c r="U11" s="70">
        <v>1.20613838851456</v>
      </c>
      <c r="V11" s="55"/>
      <c r="W11" s="55"/>
    </row>
    <row r="12" spans="1:23" ht="14.25" thickBot="1" x14ac:dyDescent="0.2">
      <c r="A12" s="51"/>
      <c r="B12" s="53" t="s">
        <v>10</v>
      </c>
      <c r="C12" s="54"/>
      <c r="D12" s="68">
        <v>298924.52059999999</v>
      </c>
      <c r="E12" s="68">
        <v>256904.83720000001</v>
      </c>
      <c r="F12" s="69">
        <v>116.356127762315</v>
      </c>
      <c r="G12" s="68">
        <v>171769.0894</v>
      </c>
      <c r="H12" s="69">
        <v>74.026957728053205</v>
      </c>
      <c r="I12" s="68">
        <v>43439.908100000001</v>
      </c>
      <c r="J12" s="69">
        <v>14.53206582478</v>
      </c>
      <c r="K12" s="68">
        <v>-278.05020000000002</v>
      </c>
      <c r="L12" s="69">
        <v>-0.16187440998333699</v>
      </c>
      <c r="M12" s="69">
        <v>-157.23045083226</v>
      </c>
      <c r="N12" s="68">
        <v>8962958.5107000005</v>
      </c>
      <c r="O12" s="68">
        <v>73369053.158099994</v>
      </c>
      <c r="P12" s="68">
        <v>5551</v>
      </c>
      <c r="Q12" s="68">
        <v>4003</v>
      </c>
      <c r="R12" s="69">
        <v>38.670996752435698</v>
      </c>
      <c r="S12" s="68">
        <v>53.850571176364603</v>
      </c>
      <c r="T12" s="68">
        <v>55.663505046215299</v>
      </c>
      <c r="U12" s="70">
        <v>-3.3666010039396501</v>
      </c>
      <c r="V12" s="55"/>
      <c r="W12" s="55"/>
    </row>
    <row r="13" spans="1:23" ht="14.25" thickBot="1" x14ac:dyDescent="0.2">
      <c r="A13" s="51"/>
      <c r="B13" s="53" t="s">
        <v>11</v>
      </c>
      <c r="C13" s="54"/>
      <c r="D13" s="68">
        <v>322772.63419999997</v>
      </c>
      <c r="E13" s="68">
        <v>290022.47279999999</v>
      </c>
      <c r="F13" s="69">
        <v>111.292284037101</v>
      </c>
      <c r="G13" s="68">
        <v>308690.3137</v>
      </c>
      <c r="H13" s="69">
        <v>4.5619573647153402</v>
      </c>
      <c r="I13" s="68">
        <v>76592.867400000003</v>
      </c>
      <c r="J13" s="69">
        <v>23.729665803248</v>
      </c>
      <c r="K13" s="68">
        <v>64360.645600000003</v>
      </c>
      <c r="L13" s="69">
        <v>20.849583787895799</v>
      </c>
      <c r="M13" s="69">
        <v>0.190057475122655</v>
      </c>
      <c r="N13" s="68">
        <v>9005141.5282000005</v>
      </c>
      <c r="O13" s="68">
        <v>108316602.40719999</v>
      </c>
      <c r="P13" s="68">
        <v>10260</v>
      </c>
      <c r="Q13" s="68">
        <v>7818</v>
      </c>
      <c r="R13" s="69">
        <v>31.235610130468199</v>
      </c>
      <c r="S13" s="68">
        <v>31.459321072124801</v>
      </c>
      <c r="T13" s="68">
        <v>29.797700856996698</v>
      </c>
      <c r="U13" s="70">
        <v>5.2818057049565601</v>
      </c>
      <c r="V13" s="55"/>
      <c r="W13" s="55"/>
    </row>
    <row r="14" spans="1:23" ht="14.25" thickBot="1" x14ac:dyDescent="0.2">
      <c r="A14" s="51"/>
      <c r="B14" s="53" t="s">
        <v>12</v>
      </c>
      <c r="C14" s="54"/>
      <c r="D14" s="68">
        <v>199741.8198</v>
      </c>
      <c r="E14" s="68">
        <v>156600.61840000001</v>
      </c>
      <c r="F14" s="69">
        <v>127.548551110958</v>
      </c>
      <c r="G14" s="68">
        <v>158017.58290000001</v>
      </c>
      <c r="H14" s="69">
        <v>26.404806436258902</v>
      </c>
      <c r="I14" s="68">
        <v>40392.8606</v>
      </c>
      <c r="J14" s="69">
        <v>20.2225355914175</v>
      </c>
      <c r="K14" s="68">
        <v>31215.254499999999</v>
      </c>
      <c r="L14" s="69">
        <v>19.754291849758399</v>
      </c>
      <c r="M14" s="69">
        <v>0.29401029230756398</v>
      </c>
      <c r="N14" s="68">
        <v>4734486.5960999997</v>
      </c>
      <c r="O14" s="68">
        <v>52543643.695100002</v>
      </c>
      <c r="P14" s="68">
        <v>3745</v>
      </c>
      <c r="Q14" s="68">
        <v>3426</v>
      </c>
      <c r="R14" s="69">
        <v>9.3111500291885605</v>
      </c>
      <c r="S14" s="68">
        <v>53.335599412550103</v>
      </c>
      <c r="T14" s="68">
        <v>53.180521862230002</v>
      </c>
      <c r="U14" s="70">
        <v>0.29075805283547301</v>
      </c>
      <c r="V14" s="55"/>
      <c r="W14" s="55"/>
    </row>
    <row r="15" spans="1:23" ht="14.25" thickBot="1" x14ac:dyDescent="0.2">
      <c r="A15" s="51"/>
      <c r="B15" s="53" t="s">
        <v>13</v>
      </c>
      <c r="C15" s="54"/>
      <c r="D15" s="68">
        <v>173030.50630000001</v>
      </c>
      <c r="E15" s="68">
        <v>87196.738500000007</v>
      </c>
      <c r="F15" s="69">
        <v>198.43690174260399</v>
      </c>
      <c r="G15" s="68">
        <v>101016.9216</v>
      </c>
      <c r="H15" s="69">
        <v>71.288635170604906</v>
      </c>
      <c r="I15" s="68">
        <v>22795.173299999999</v>
      </c>
      <c r="J15" s="69">
        <v>13.1740776741864</v>
      </c>
      <c r="K15" s="68">
        <v>16746.813999999998</v>
      </c>
      <c r="L15" s="69">
        <v>16.578226434490801</v>
      </c>
      <c r="M15" s="69">
        <v>0.36116477438633998</v>
      </c>
      <c r="N15" s="68">
        <v>2929205.8076999998</v>
      </c>
      <c r="O15" s="68">
        <v>40650766.563500002</v>
      </c>
      <c r="P15" s="68">
        <v>6254</v>
      </c>
      <c r="Q15" s="68">
        <v>3617</v>
      </c>
      <c r="R15" s="69">
        <v>72.905722974840998</v>
      </c>
      <c r="S15" s="68">
        <v>27.667174016629399</v>
      </c>
      <c r="T15" s="68">
        <v>30.923494194083499</v>
      </c>
      <c r="U15" s="70">
        <v>-11.7696161360641</v>
      </c>
      <c r="V15" s="55"/>
      <c r="W15" s="55"/>
    </row>
    <row r="16" spans="1:23" ht="14.25" thickBot="1" x14ac:dyDescent="0.2">
      <c r="A16" s="51"/>
      <c r="B16" s="53" t="s">
        <v>14</v>
      </c>
      <c r="C16" s="54"/>
      <c r="D16" s="68">
        <v>624474.86300000001</v>
      </c>
      <c r="E16" s="68">
        <v>784340.94259999995</v>
      </c>
      <c r="F16" s="69">
        <v>79.617782150953104</v>
      </c>
      <c r="G16" s="68">
        <v>616615.53269999998</v>
      </c>
      <c r="H16" s="69">
        <v>1.2745916836680999</v>
      </c>
      <c r="I16" s="68">
        <v>39556.881099999999</v>
      </c>
      <c r="J16" s="69">
        <v>6.3344232800608298</v>
      </c>
      <c r="K16" s="68">
        <v>-18387.650300000001</v>
      </c>
      <c r="L16" s="69">
        <v>-2.98202839936341</v>
      </c>
      <c r="M16" s="69">
        <v>-3.15127438550428</v>
      </c>
      <c r="N16" s="68">
        <v>28829689.199099999</v>
      </c>
      <c r="O16" s="68">
        <v>309979243.59009999</v>
      </c>
      <c r="P16" s="68">
        <v>30316</v>
      </c>
      <c r="Q16" s="68">
        <v>27491</v>
      </c>
      <c r="R16" s="69">
        <v>10.276090356844</v>
      </c>
      <c r="S16" s="68">
        <v>20.5988541694155</v>
      </c>
      <c r="T16" s="68">
        <v>17.790191935542499</v>
      </c>
      <c r="U16" s="70">
        <v>13.635041108466901</v>
      </c>
      <c r="V16" s="55"/>
      <c r="W16" s="55"/>
    </row>
    <row r="17" spans="1:21" ht="12" thickBot="1" x14ac:dyDescent="0.2">
      <c r="A17" s="51"/>
      <c r="B17" s="53" t="s">
        <v>15</v>
      </c>
      <c r="C17" s="54"/>
      <c r="D17" s="68">
        <v>508347.5085</v>
      </c>
      <c r="E17" s="68">
        <v>659323.23919999995</v>
      </c>
      <c r="F17" s="69">
        <v>77.101409183879397</v>
      </c>
      <c r="G17" s="68">
        <v>465740.5441</v>
      </c>
      <c r="H17" s="69">
        <v>9.1482188827545503</v>
      </c>
      <c r="I17" s="68">
        <v>51574.330699999999</v>
      </c>
      <c r="J17" s="69">
        <v>10.1454870610426</v>
      </c>
      <c r="K17" s="68">
        <v>14377.037399999999</v>
      </c>
      <c r="L17" s="69">
        <v>3.0869198703287202</v>
      </c>
      <c r="M17" s="69">
        <v>2.58727109522578</v>
      </c>
      <c r="N17" s="68">
        <v>19890577.955400001</v>
      </c>
      <c r="O17" s="68">
        <v>298599685.74550003</v>
      </c>
      <c r="P17" s="68">
        <v>9538</v>
      </c>
      <c r="Q17" s="68">
        <v>8797</v>
      </c>
      <c r="R17" s="69">
        <v>8.4233261339092795</v>
      </c>
      <c r="S17" s="68">
        <v>53.297075749633002</v>
      </c>
      <c r="T17" s="68">
        <v>44.5957585313175</v>
      </c>
      <c r="U17" s="70">
        <v>16.326068730657202</v>
      </c>
    </row>
    <row r="18" spans="1:21" ht="12" thickBot="1" x14ac:dyDescent="0.2">
      <c r="A18" s="51"/>
      <c r="B18" s="53" t="s">
        <v>16</v>
      </c>
      <c r="C18" s="54"/>
      <c r="D18" s="68">
        <v>1310838.8452999999</v>
      </c>
      <c r="E18" s="68">
        <v>1682399.3411999999</v>
      </c>
      <c r="F18" s="69">
        <v>77.914845375832201</v>
      </c>
      <c r="G18" s="68">
        <v>1287341.0164999999</v>
      </c>
      <c r="H18" s="69">
        <v>1.8252994737855399</v>
      </c>
      <c r="I18" s="68">
        <v>178132.31080000001</v>
      </c>
      <c r="J18" s="69">
        <v>13.5891846231664</v>
      </c>
      <c r="K18" s="68">
        <v>130658.2945</v>
      </c>
      <c r="L18" s="69">
        <v>10.1494703287891</v>
      </c>
      <c r="M18" s="69">
        <v>0.363344833802342</v>
      </c>
      <c r="N18" s="68">
        <v>52189508.073600002</v>
      </c>
      <c r="O18" s="68">
        <v>682098232.10720003</v>
      </c>
      <c r="P18" s="68">
        <v>66993</v>
      </c>
      <c r="Q18" s="68">
        <v>56198</v>
      </c>
      <c r="R18" s="69">
        <v>19.208868643012199</v>
      </c>
      <c r="S18" s="68">
        <v>19.566803177943999</v>
      </c>
      <c r="T18" s="68">
        <v>19.854474137869701</v>
      </c>
      <c r="U18" s="70">
        <v>-1.4701990780485801</v>
      </c>
    </row>
    <row r="19" spans="1:21" ht="12" thickBot="1" x14ac:dyDescent="0.2">
      <c r="A19" s="51"/>
      <c r="B19" s="53" t="s">
        <v>17</v>
      </c>
      <c r="C19" s="54"/>
      <c r="D19" s="68">
        <v>489180.34360000002</v>
      </c>
      <c r="E19" s="68">
        <v>577906.98289999994</v>
      </c>
      <c r="F19" s="69">
        <v>84.646899600561994</v>
      </c>
      <c r="G19" s="68">
        <v>645949.04669999995</v>
      </c>
      <c r="H19" s="69">
        <v>-24.269515358973599</v>
      </c>
      <c r="I19" s="68">
        <v>40478.9306</v>
      </c>
      <c r="J19" s="69">
        <v>8.2748481474348399</v>
      </c>
      <c r="K19" s="68">
        <v>52116.252200000003</v>
      </c>
      <c r="L19" s="69">
        <v>8.06816767765965</v>
      </c>
      <c r="M19" s="69">
        <v>-0.223295442568297</v>
      </c>
      <c r="N19" s="68">
        <v>20255879.9597</v>
      </c>
      <c r="O19" s="68">
        <v>221619391.741</v>
      </c>
      <c r="P19" s="68">
        <v>11292</v>
      </c>
      <c r="Q19" s="68">
        <v>10420</v>
      </c>
      <c r="R19" s="69">
        <v>8.3685220729366598</v>
      </c>
      <c r="S19" s="68">
        <v>43.320965603967402</v>
      </c>
      <c r="T19" s="68">
        <v>62.3559185316699</v>
      </c>
      <c r="U19" s="70">
        <v>-43.939355142072799</v>
      </c>
    </row>
    <row r="20" spans="1:21" ht="12" thickBot="1" x14ac:dyDescent="0.2">
      <c r="A20" s="51"/>
      <c r="B20" s="53" t="s">
        <v>18</v>
      </c>
      <c r="C20" s="54"/>
      <c r="D20" s="68">
        <v>868674.59829999995</v>
      </c>
      <c r="E20" s="68">
        <v>879121.83940000006</v>
      </c>
      <c r="F20" s="69">
        <v>98.811627622954902</v>
      </c>
      <c r="G20" s="68">
        <v>837579.86</v>
      </c>
      <c r="H20" s="69">
        <v>3.7124505715789198</v>
      </c>
      <c r="I20" s="68">
        <v>70180.294999999998</v>
      </c>
      <c r="J20" s="69">
        <v>8.0790085421333995</v>
      </c>
      <c r="K20" s="68">
        <v>20852.937699999999</v>
      </c>
      <c r="L20" s="69">
        <v>2.48966560633394</v>
      </c>
      <c r="M20" s="69">
        <v>2.36548720423214</v>
      </c>
      <c r="N20" s="68">
        <v>32249365.481600001</v>
      </c>
      <c r="O20" s="68">
        <v>338613187.20020002</v>
      </c>
      <c r="P20" s="68">
        <v>37078</v>
      </c>
      <c r="Q20" s="68">
        <v>32436</v>
      </c>
      <c r="R20" s="69">
        <v>14.3112590948329</v>
      </c>
      <c r="S20" s="68">
        <v>23.4283024515885</v>
      </c>
      <c r="T20" s="68">
        <v>22.395804310025898</v>
      </c>
      <c r="U20" s="70">
        <v>4.4070548589517502</v>
      </c>
    </row>
    <row r="21" spans="1:21" ht="12" thickBot="1" x14ac:dyDescent="0.2">
      <c r="A21" s="51"/>
      <c r="B21" s="53" t="s">
        <v>19</v>
      </c>
      <c r="C21" s="54"/>
      <c r="D21" s="68">
        <v>323632.88870000001</v>
      </c>
      <c r="E21" s="68">
        <v>366328.77960000001</v>
      </c>
      <c r="F21" s="69">
        <v>88.344925848681498</v>
      </c>
      <c r="G21" s="68">
        <v>281697.875</v>
      </c>
      <c r="H21" s="69">
        <v>14.8865211354541</v>
      </c>
      <c r="I21" s="68">
        <v>28751.426500000001</v>
      </c>
      <c r="J21" s="69">
        <v>8.8839631273235309</v>
      </c>
      <c r="K21" s="68">
        <v>38034.847999999998</v>
      </c>
      <c r="L21" s="69">
        <v>13.5020003257036</v>
      </c>
      <c r="M21" s="69">
        <v>-0.244076734577722</v>
      </c>
      <c r="N21" s="68">
        <v>11635634.4582</v>
      </c>
      <c r="O21" s="68">
        <v>131564670.56730001</v>
      </c>
      <c r="P21" s="68">
        <v>30056</v>
      </c>
      <c r="Q21" s="68">
        <v>24554</v>
      </c>
      <c r="R21" s="69">
        <v>22.407754337378801</v>
      </c>
      <c r="S21" s="68">
        <v>10.7676633184722</v>
      </c>
      <c r="T21" s="68">
        <v>10.9715185061497</v>
      </c>
      <c r="U21" s="70">
        <v>-1.8932165842129001</v>
      </c>
    </row>
    <row r="22" spans="1:21" ht="12" thickBot="1" x14ac:dyDescent="0.2">
      <c r="A22" s="51"/>
      <c r="B22" s="53" t="s">
        <v>20</v>
      </c>
      <c r="C22" s="54"/>
      <c r="D22" s="68">
        <v>914235.74659999995</v>
      </c>
      <c r="E22" s="68">
        <v>1061851.7372999999</v>
      </c>
      <c r="F22" s="69">
        <v>86.098248416926097</v>
      </c>
      <c r="G22" s="68">
        <v>775294.36739999999</v>
      </c>
      <c r="H22" s="69">
        <v>17.921112940101601</v>
      </c>
      <c r="I22" s="68">
        <v>58425.286599999999</v>
      </c>
      <c r="J22" s="69">
        <v>6.3906149827635703</v>
      </c>
      <c r="K22" s="68">
        <v>104770.2884</v>
      </c>
      <c r="L22" s="69">
        <v>13.5136140291273</v>
      </c>
      <c r="M22" s="69">
        <v>-0.44234870885398803</v>
      </c>
      <c r="N22" s="68">
        <v>35804564.794299997</v>
      </c>
      <c r="O22" s="68">
        <v>407342356.60890001</v>
      </c>
      <c r="P22" s="68">
        <v>54083</v>
      </c>
      <c r="Q22" s="68">
        <v>47558</v>
      </c>
      <c r="R22" s="69">
        <v>13.720089154295801</v>
      </c>
      <c r="S22" s="68">
        <v>16.904309054601299</v>
      </c>
      <c r="T22" s="68">
        <v>16.5742673514446</v>
      </c>
      <c r="U22" s="70">
        <v>1.9524116726135601</v>
      </c>
    </row>
    <row r="23" spans="1:21" ht="12" thickBot="1" x14ac:dyDescent="0.2">
      <c r="A23" s="51"/>
      <c r="B23" s="53" t="s">
        <v>21</v>
      </c>
      <c r="C23" s="54"/>
      <c r="D23" s="68">
        <v>2171985.9208</v>
      </c>
      <c r="E23" s="68">
        <v>3039720.3566999999</v>
      </c>
      <c r="F23" s="69">
        <v>71.4534781468505</v>
      </c>
      <c r="G23" s="68">
        <v>2141670.7540000002</v>
      </c>
      <c r="H23" s="69">
        <v>1.4154914682091599</v>
      </c>
      <c r="I23" s="68">
        <v>202924.1011</v>
      </c>
      <c r="J23" s="69">
        <v>9.3427908144661291</v>
      </c>
      <c r="K23" s="68">
        <v>108277.2778</v>
      </c>
      <c r="L23" s="69">
        <v>5.0557387309776898</v>
      </c>
      <c r="M23" s="69">
        <v>0.87411528275418104</v>
      </c>
      <c r="N23" s="68">
        <v>89091075.082699999</v>
      </c>
      <c r="O23" s="68">
        <v>876111383.56519997</v>
      </c>
      <c r="P23" s="68">
        <v>72725</v>
      </c>
      <c r="Q23" s="68">
        <v>62577</v>
      </c>
      <c r="R23" s="69">
        <v>16.2168208766799</v>
      </c>
      <c r="S23" s="68">
        <v>29.8657397153661</v>
      </c>
      <c r="T23" s="68">
        <v>29.346724392348602</v>
      </c>
      <c r="U23" s="70">
        <v>1.7378284548245999</v>
      </c>
    </row>
    <row r="24" spans="1:21" ht="12" thickBot="1" x14ac:dyDescent="0.2">
      <c r="A24" s="51"/>
      <c r="B24" s="53" t="s">
        <v>22</v>
      </c>
      <c r="C24" s="54"/>
      <c r="D24" s="68">
        <v>236567.946</v>
      </c>
      <c r="E24" s="68">
        <v>287063.22590000002</v>
      </c>
      <c r="F24" s="69">
        <v>82.409700949438104</v>
      </c>
      <c r="G24" s="68">
        <v>241117.69409999999</v>
      </c>
      <c r="H24" s="69">
        <v>-1.8869407809254699</v>
      </c>
      <c r="I24" s="68">
        <v>37485.7402</v>
      </c>
      <c r="J24" s="69">
        <v>15.845654846240199</v>
      </c>
      <c r="K24" s="68">
        <v>35609.131500000003</v>
      </c>
      <c r="L24" s="69">
        <v>14.768361000180899</v>
      </c>
      <c r="M24" s="69">
        <v>5.2700209776248001E-2</v>
      </c>
      <c r="N24" s="68">
        <v>8212061.6342000002</v>
      </c>
      <c r="O24" s="68">
        <v>92754454.113000005</v>
      </c>
      <c r="P24" s="68">
        <v>26016</v>
      </c>
      <c r="Q24" s="68">
        <v>23225</v>
      </c>
      <c r="R24" s="69">
        <v>12.0172228202368</v>
      </c>
      <c r="S24" s="68">
        <v>9.0931713560885594</v>
      </c>
      <c r="T24" s="68">
        <v>8.9282218385360608</v>
      </c>
      <c r="U24" s="70">
        <v>1.81399328235527</v>
      </c>
    </row>
    <row r="25" spans="1:21" ht="12" thickBot="1" x14ac:dyDescent="0.2">
      <c r="A25" s="51"/>
      <c r="B25" s="53" t="s">
        <v>23</v>
      </c>
      <c r="C25" s="54"/>
      <c r="D25" s="68">
        <v>276127.51799999998</v>
      </c>
      <c r="E25" s="68">
        <v>308018.45500000002</v>
      </c>
      <c r="F25" s="69">
        <v>89.646420049733706</v>
      </c>
      <c r="G25" s="68">
        <v>221157.14300000001</v>
      </c>
      <c r="H25" s="69">
        <v>24.855799027933699</v>
      </c>
      <c r="I25" s="68">
        <v>22398.822800000002</v>
      </c>
      <c r="J25" s="69">
        <v>8.1117676942288703</v>
      </c>
      <c r="K25" s="68">
        <v>13075.409799999999</v>
      </c>
      <c r="L25" s="69">
        <v>5.91227107686049</v>
      </c>
      <c r="M25" s="69">
        <v>0.71304939138504098</v>
      </c>
      <c r="N25" s="68">
        <v>9143833.9858999997</v>
      </c>
      <c r="O25" s="68">
        <v>91650407.290800005</v>
      </c>
      <c r="P25" s="68">
        <v>20093</v>
      </c>
      <c r="Q25" s="68">
        <v>16663</v>
      </c>
      <c r="R25" s="69">
        <v>20.5845285962912</v>
      </c>
      <c r="S25" s="68">
        <v>13.742473398696101</v>
      </c>
      <c r="T25" s="68">
        <v>13.270424377363</v>
      </c>
      <c r="U25" s="70">
        <v>3.4349640536894301</v>
      </c>
    </row>
    <row r="26" spans="1:21" ht="12" thickBot="1" x14ac:dyDescent="0.2">
      <c r="A26" s="51"/>
      <c r="B26" s="53" t="s">
        <v>24</v>
      </c>
      <c r="C26" s="54"/>
      <c r="D26" s="68">
        <v>443186.26010000001</v>
      </c>
      <c r="E26" s="68">
        <v>650061.61129999999</v>
      </c>
      <c r="F26" s="69">
        <v>68.176039377823201</v>
      </c>
      <c r="G26" s="68">
        <v>396893.99119999999</v>
      </c>
      <c r="H26" s="69">
        <v>11.6636356121282</v>
      </c>
      <c r="I26" s="68">
        <v>101272.77469999999</v>
      </c>
      <c r="J26" s="69">
        <v>22.8510637214134</v>
      </c>
      <c r="K26" s="68">
        <v>81802.351599999995</v>
      </c>
      <c r="L26" s="69">
        <v>20.6106298945652</v>
      </c>
      <c r="M26" s="69">
        <v>0.23801788969597301</v>
      </c>
      <c r="N26" s="68">
        <v>16226951.0835</v>
      </c>
      <c r="O26" s="68">
        <v>189819152.52399999</v>
      </c>
      <c r="P26" s="68">
        <v>35859</v>
      </c>
      <c r="Q26" s="68">
        <v>33344</v>
      </c>
      <c r="R26" s="69">
        <v>7.5425863723608497</v>
      </c>
      <c r="S26" s="68">
        <v>12.3591360634708</v>
      </c>
      <c r="T26" s="68">
        <v>11.907443318138199</v>
      </c>
      <c r="U26" s="70">
        <v>3.6547275069465601</v>
      </c>
    </row>
    <row r="27" spans="1:21" ht="12" thickBot="1" x14ac:dyDescent="0.2">
      <c r="A27" s="51"/>
      <c r="B27" s="53" t="s">
        <v>25</v>
      </c>
      <c r="C27" s="54"/>
      <c r="D27" s="68">
        <v>245757.6643</v>
      </c>
      <c r="E27" s="68">
        <v>259127.3732</v>
      </c>
      <c r="F27" s="69">
        <v>94.840487620085995</v>
      </c>
      <c r="G27" s="68">
        <v>219302.97010000001</v>
      </c>
      <c r="H27" s="69">
        <v>12.0630806723397</v>
      </c>
      <c r="I27" s="68">
        <v>60840.735200000003</v>
      </c>
      <c r="J27" s="69">
        <v>24.756393813106399</v>
      </c>
      <c r="K27" s="68">
        <v>125624.94530000001</v>
      </c>
      <c r="L27" s="69">
        <v>57.283740955590503</v>
      </c>
      <c r="M27" s="69">
        <v>-0.51569542932171097</v>
      </c>
      <c r="N27" s="68">
        <v>7252893.3661000002</v>
      </c>
      <c r="O27" s="68">
        <v>84828407.814099997</v>
      </c>
      <c r="P27" s="68">
        <v>33216</v>
      </c>
      <c r="Q27" s="68">
        <v>27913</v>
      </c>
      <c r="R27" s="69">
        <v>18.9983161967542</v>
      </c>
      <c r="S27" s="68">
        <v>7.3987736121146499</v>
      </c>
      <c r="T27" s="68">
        <v>6.7867929172786896</v>
      </c>
      <c r="U27" s="70">
        <v>8.2713801897372594</v>
      </c>
    </row>
    <row r="28" spans="1:21" ht="12" thickBot="1" x14ac:dyDescent="0.2">
      <c r="A28" s="51"/>
      <c r="B28" s="53" t="s">
        <v>26</v>
      </c>
      <c r="C28" s="54"/>
      <c r="D28" s="68">
        <v>1010873.7583</v>
      </c>
      <c r="E28" s="68">
        <v>1199530.9776999999</v>
      </c>
      <c r="F28" s="69">
        <v>84.272417894389505</v>
      </c>
      <c r="G28" s="68">
        <v>813567.98490000004</v>
      </c>
      <c r="H28" s="69">
        <v>24.251909743504999</v>
      </c>
      <c r="I28" s="68">
        <v>18540.387500000001</v>
      </c>
      <c r="J28" s="69">
        <v>1.8340952416431899</v>
      </c>
      <c r="K28" s="68">
        <v>36413.372000000003</v>
      </c>
      <c r="L28" s="69">
        <v>4.4757626499370904</v>
      </c>
      <c r="M28" s="69">
        <v>-0.49083574297925497</v>
      </c>
      <c r="N28" s="68">
        <v>32328665.6822</v>
      </c>
      <c r="O28" s="68">
        <v>292743511.7123</v>
      </c>
      <c r="P28" s="68">
        <v>52801</v>
      </c>
      <c r="Q28" s="68">
        <v>46788</v>
      </c>
      <c r="R28" s="69">
        <v>12.851585876720501</v>
      </c>
      <c r="S28" s="68">
        <v>19.144973737239798</v>
      </c>
      <c r="T28" s="68">
        <v>19.422849542617801</v>
      </c>
      <c r="U28" s="70">
        <v>-1.45142954590443</v>
      </c>
    </row>
    <row r="29" spans="1:21" ht="12" thickBot="1" x14ac:dyDescent="0.2">
      <c r="A29" s="51"/>
      <c r="B29" s="53" t="s">
        <v>27</v>
      </c>
      <c r="C29" s="54"/>
      <c r="D29" s="68">
        <v>687590.25490000006</v>
      </c>
      <c r="E29" s="68">
        <v>563259.27850000001</v>
      </c>
      <c r="F29" s="69">
        <v>122.073489269649</v>
      </c>
      <c r="G29" s="68">
        <v>581838.81429999997</v>
      </c>
      <c r="H29" s="69">
        <v>18.175384316226399</v>
      </c>
      <c r="I29" s="68">
        <v>56064.083700000003</v>
      </c>
      <c r="J29" s="69">
        <v>8.1537053936510109</v>
      </c>
      <c r="K29" s="68">
        <v>61634.473400000003</v>
      </c>
      <c r="L29" s="69">
        <v>10.5930494640773</v>
      </c>
      <c r="M29" s="69">
        <v>-9.0377825796431999E-2</v>
      </c>
      <c r="N29" s="68">
        <v>20615528.482900001</v>
      </c>
      <c r="O29" s="68">
        <v>204708568.4237</v>
      </c>
      <c r="P29" s="68">
        <v>109192</v>
      </c>
      <c r="Q29" s="68">
        <v>96145</v>
      </c>
      <c r="R29" s="69">
        <v>13.570128451817601</v>
      </c>
      <c r="S29" s="68">
        <v>6.2970753800644701</v>
      </c>
      <c r="T29" s="68">
        <v>5.9599490696344102</v>
      </c>
      <c r="U29" s="70">
        <v>5.3536965985408704</v>
      </c>
    </row>
    <row r="30" spans="1:21" ht="12" thickBot="1" x14ac:dyDescent="0.2">
      <c r="A30" s="51"/>
      <c r="B30" s="53" t="s">
        <v>28</v>
      </c>
      <c r="C30" s="54"/>
      <c r="D30" s="68">
        <v>781397.8861</v>
      </c>
      <c r="E30" s="68">
        <v>1156586.7949999999</v>
      </c>
      <c r="F30" s="69">
        <v>67.560678496247206</v>
      </c>
      <c r="G30" s="68">
        <v>670678.93310000002</v>
      </c>
      <c r="H30" s="69">
        <v>16.508488269973999</v>
      </c>
      <c r="I30" s="68">
        <v>74662.009699999995</v>
      </c>
      <c r="J30" s="69">
        <v>9.5549285489678297</v>
      </c>
      <c r="K30" s="68">
        <v>86283.644400000005</v>
      </c>
      <c r="L30" s="69">
        <v>12.865119230923399</v>
      </c>
      <c r="M30" s="69">
        <v>-0.13469105043968199</v>
      </c>
      <c r="N30" s="68">
        <v>37113200.7227</v>
      </c>
      <c r="O30" s="68">
        <v>370963536.05150002</v>
      </c>
      <c r="P30" s="68">
        <v>61936</v>
      </c>
      <c r="Q30" s="68">
        <v>58694</v>
      </c>
      <c r="R30" s="69">
        <v>5.5235628854738197</v>
      </c>
      <c r="S30" s="68">
        <v>12.616214900865399</v>
      </c>
      <c r="T30" s="68">
        <v>12.8433898200838</v>
      </c>
      <c r="U30" s="70">
        <v>-1.80065828779465</v>
      </c>
    </row>
    <row r="31" spans="1:21" ht="12" thickBot="1" x14ac:dyDescent="0.2">
      <c r="A31" s="51"/>
      <c r="B31" s="53" t="s">
        <v>29</v>
      </c>
      <c r="C31" s="54"/>
      <c r="D31" s="68">
        <v>906522.31590000005</v>
      </c>
      <c r="E31" s="68">
        <v>1288398.9953999999</v>
      </c>
      <c r="F31" s="69">
        <v>70.360371215483497</v>
      </c>
      <c r="G31" s="68">
        <v>627115.58530000004</v>
      </c>
      <c r="H31" s="69">
        <v>44.554263543990402</v>
      </c>
      <c r="I31" s="68">
        <v>-4264.8491000000004</v>
      </c>
      <c r="J31" s="69">
        <v>-0.47046267093445299</v>
      </c>
      <c r="K31" s="68">
        <v>41274.821100000001</v>
      </c>
      <c r="L31" s="69">
        <v>6.5816927640627698</v>
      </c>
      <c r="M31" s="69">
        <v>-1.10332810624829</v>
      </c>
      <c r="N31" s="68">
        <v>33049579.953499999</v>
      </c>
      <c r="O31" s="68">
        <v>315151064.7489</v>
      </c>
      <c r="P31" s="68">
        <v>35901</v>
      </c>
      <c r="Q31" s="68">
        <v>24329</v>
      </c>
      <c r="R31" s="69">
        <v>47.564634797977703</v>
      </c>
      <c r="S31" s="68">
        <v>25.250614631904401</v>
      </c>
      <c r="T31" s="68">
        <v>23.907755542767902</v>
      </c>
      <c r="U31" s="70">
        <v>5.3181243653364296</v>
      </c>
    </row>
    <row r="32" spans="1:21" ht="12" thickBot="1" x14ac:dyDescent="0.2">
      <c r="A32" s="51"/>
      <c r="B32" s="53" t="s">
        <v>30</v>
      </c>
      <c r="C32" s="54"/>
      <c r="D32" s="68">
        <v>107102</v>
      </c>
      <c r="E32" s="68">
        <v>131070.84570000001</v>
      </c>
      <c r="F32" s="69">
        <v>81.713060923661999</v>
      </c>
      <c r="G32" s="68">
        <v>116185.3909</v>
      </c>
      <c r="H32" s="69">
        <v>-7.8180146657319503</v>
      </c>
      <c r="I32" s="68">
        <v>30453.586599999999</v>
      </c>
      <c r="J32" s="69">
        <v>28.434190397938401</v>
      </c>
      <c r="K32" s="68">
        <v>28919.552299999999</v>
      </c>
      <c r="L32" s="69">
        <v>24.8908680135964</v>
      </c>
      <c r="M32" s="69">
        <v>5.3044884100782001E-2</v>
      </c>
      <c r="N32" s="68">
        <v>3552721.3229999999</v>
      </c>
      <c r="O32" s="68">
        <v>45142505.788400002</v>
      </c>
      <c r="P32" s="68">
        <v>24539</v>
      </c>
      <c r="Q32" s="68">
        <v>21218</v>
      </c>
      <c r="R32" s="69">
        <v>15.651805071166001</v>
      </c>
      <c r="S32" s="68">
        <v>4.3645625331105604</v>
      </c>
      <c r="T32" s="68">
        <v>4.5054232538410801</v>
      </c>
      <c r="U32" s="70">
        <v>-3.2273731825794298</v>
      </c>
    </row>
    <row r="33" spans="1:21" ht="12" thickBot="1" x14ac:dyDescent="0.2">
      <c r="A33" s="51"/>
      <c r="B33" s="53" t="s">
        <v>31</v>
      </c>
      <c r="C33" s="54"/>
      <c r="D33" s="71"/>
      <c r="E33" s="71"/>
      <c r="F33" s="71"/>
      <c r="G33" s="68">
        <v>-115.81189999999999</v>
      </c>
      <c r="H33" s="71"/>
      <c r="I33" s="71"/>
      <c r="J33" s="71"/>
      <c r="K33" s="68">
        <v>-25.705400000000001</v>
      </c>
      <c r="L33" s="69">
        <v>22.195819255188798</v>
      </c>
      <c r="M33" s="71"/>
      <c r="N33" s="68">
        <v>48.213700000000003</v>
      </c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1"/>
      <c r="B34" s="53" t="s">
        <v>36</v>
      </c>
      <c r="C34" s="54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1"/>
      <c r="B35" s="53" t="s">
        <v>32</v>
      </c>
      <c r="C35" s="54"/>
      <c r="D35" s="68">
        <v>191036.55369999999</v>
      </c>
      <c r="E35" s="68">
        <v>172529.41709999999</v>
      </c>
      <c r="F35" s="69">
        <v>110.726945532583</v>
      </c>
      <c r="G35" s="68">
        <v>156063.7683</v>
      </c>
      <c r="H35" s="69">
        <v>22.409291907377298</v>
      </c>
      <c r="I35" s="68">
        <v>14925.7466</v>
      </c>
      <c r="J35" s="69">
        <v>7.8130317527812503</v>
      </c>
      <c r="K35" s="68">
        <v>15033.8613</v>
      </c>
      <c r="L35" s="69">
        <v>9.6331528219288796</v>
      </c>
      <c r="M35" s="69">
        <v>-7.1914126279720002E-3</v>
      </c>
      <c r="N35" s="68">
        <v>6107337.3854999999</v>
      </c>
      <c r="O35" s="68">
        <v>52677375.249799997</v>
      </c>
      <c r="P35" s="68">
        <v>14186</v>
      </c>
      <c r="Q35" s="68">
        <v>11303</v>
      </c>
      <c r="R35" s="69">
        <v>25.506502698398702</v>
      </c>
      <c r="S35" s="68">
        <v>13.4665553150994</v>
      </c>
      <c r="T35" s="68">
        <v>13.135593514996</v>
      </c>
      <c r="U35" s="70">
        <v>2.4576574510653399</v>
      </c>
    </row>
    <row r="36" spans="1:21" ht="12" thickBot="1" x14ac:dyDescent="0.2">
      <c r="A36" s="51"/>
      <c r="B36" s="53" t="s">
        <v>37</v>
      </c>
      <c r="C36" s="54"/>
      <c r="D36" s="71"/>
      <c r="E36" s="68">
        <v>686830.58909999998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1"/>
      <c r="B37" s="53" t="s">
        <v>38</v>
      </c>
      <c r="C37" s="54"/>
      <c r="D37" s="71"/>
      <c r="E37" s="68">
        <v>353793.29070000001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1"/>
      <c r="B38" s="53" t="s">
        <v>39</v>
      </c>
      <c r="C38" s="54"/>
      <c r="D38" s="71"/>
      <c r="E38" s="68">
        <v>314388.56229999999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1"/>
      <c r="B39" s="53" t="s">
        <v>33</v>
      </c>
      <c r="C39" s="54"/>
      <c r="D39" s="68">
        <v>175219.65779999999</v>
      </c>
      <c r="E39" s="68">
        <v>273646.37290000002</v>
      </c>
      <c r="F39" s="69">
        <v>64.031419800338995</v>
      </c>
      <c r="G39" s="68">
        <v>229925.64230000001</v>
      </c>
      <c r="H39" s="69">
        <v>-23.792902763155599</v>
      </c>
      <c r="I39" s="68">
        <v>9206.2381000000005</v>
      </c>
      <c r="J39" s="69">
        <v>5.2541125896434702</v>
      </c>
      <c r="K39" s="68">
        <v>10961.2055</v>
      </c>
      <c r="L39" s="69">
        <v>4.7672827573090597</v>
      </c>
      <c r="M39" s="69">
        <v>-0.16010715244778501</v>
      </c>
      <c r="N39" s="68">
        <v>8495831.0500000007</v>
      </c>
      <c r="O39" s="68">
        <v>86965857.025600001</v>
      </c>
      <c r="P39" s="68">
        <v>267</v>
      </c>
      <c r="Q39" s="68">
        <v>237</v>
      </c>
      <c r="R39" s="69">
        <v>12.6582278481013</v>
      </c>
      <c r="S39" s="68">
        <v>656.25340000000006</v>
      </c>
      <c r="T39" s="68">
        <v>669.41108523206799</v>
      </c>
      <c r="U39" s="70">
        <v>-2.0049702191360201</v>
      </c>
    </row>
    <row r="40" spans="1:21" ht="12" thickBot="1" x14ac:dyDescent="0.2">
      <c r="A40" s="51"/>
      <c r="B40" s="53" t="s">
        <v>34</v>
      </c>
      <c r="C40" s="54"/>
      <c r="D40" s="68">
        <v>356814.68199999997</v>
      </c>
      <c r="E40" s="68">
        <v>380758.95299999998</v>
      </c>
      <c r="F40" s="69">
        <v>93.711435854273901</v>
      </c>
      <c r="G40" s="68">
        <v>352493.17180000001</v>
      </c>
      <c r="H40" s="69">
        <v>1.2259840886937701</v>
      </c>
      <c r="I40" s="68">
        <v>25608.17</v>
      </c>
      <c r="J40" s="69">
        <v>7.1768823683101699</v>
      </c>
      <c r="K40" s="68">
        <v>20418.407800000001</v>
      </c>
      <c r="L40" s="69">
        <v>5.7925683200425597</v>
      </c>
      <c r="M40" s="69">
        <v>0.25417075860342098</v>
      </c>
      <c r="N40" s="68">
        <v>13063772.8902</v>
      </c>
      <c r="O40" s="68">
        <v>162235373.1866</v>
      </c>
      <c r="P40" s="68">
        <v>1860</v>
      </c>
      <c r="Q40" s="68">
        <v>1564</v>
      </c>
      <c r="R40" s="69">
        <v>18.925831202045998</v>
      </c>
      <c r="S40" s="68">
        <v>191.835850537634</v>
      </c>
      <c r="T40" s="68">
        <v>179.112578964194</v>
      </c>
      <c r="U40" s="70">
        <v>6.6323742604847498</v>
      </c>
    </row>
    <row r="41" spans="1:21" ht="12" thickBot="1" x14ac:dyDescent="0.2">
      <c r="A41" s="51"/>
      <c r="B41" s="53" t="s">
        <v>40</v>
      </c>
      <c r="C41" s="54"/>
      <c r="D41" s="71"/>
      <c r="E41" s="68">
        <v>296658.38170000003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1"/>
      <c r="B42" s="53" t="s">
        <v>41</v>
      </c>
      <c r="C42" s="54"/>
      <c r="D42" s="71"/>
      <c r="E42" s="68">
        <v>129009.9915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1"/>
      <c r="B43" s="53" t="s">
        <v>71</v>
      </c>
      <c r="C43" s="54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</row>
    <row r="44" spans="1:21" ht="12" thickBot="1" x14ac:dyDescent="0.2">
      <c r="A44" s="52"/>
      <c r="B44" s="53" t="s">
        <v>35</v>
      </c>
      <c r="C44" s="54"/>
      <c r="D44" s="73">
        <v>6418.5306</v>
      </c>
      <c r="E44" s="74"/>
      <c r="F44" s="74"/>
      <c r="G44" s="73">
        <v>53531.838300000003</v>
      </c>
      <c r="H44" s="75">
        <v>-88.009881962151894</v>
      </c>
      <c r="I44" s="73">
        <v>697.51829999999995</v>
      </c>
      <c r="J44" s="75">
        <v>10.8672583098692</v>
      </c>
      <c r="K44" s="73">
        <v>7806.4267</v>
      </c>
      <c r="L44" s="75">
        <v>14.5827734445652</v>
      </c>
      <c r="M44" s="75">
        <v>-0.91064819708100297</v>
      </c>
      <c r="N44" s="73">
        <v>726745.45539999998</v>
      </c>
      <c r="O44" s="73">
        <v>10237655.8083</v>
      </c>
      <c r="P44" s="73">
        <v>25</v>
      </c>
      <c r="Q44" s="73">
        <v>26</v>
      </c>
      <c r="R44" s="75">
        <v>-3.84615384615384</v>
      </c>
      <c r="S44" s="73">
        <v>256.74122399999999</v>
      </c>
      <c r="T44" s="73">
        <v>872.97306538461498</v>
      </c>
      <c r="U44" s="76">
        <v>-240.020605878476</v>
      </c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46770</v>
      </c>
      <c r="D2" s="32">
        <v>528963.88423504296</v>
      </c>
      <c r="E2" s="32">
        <v>415380.81151794898</v>
      </c>
      <c r="F2" s="32">
        <v>113583.07271709399</v>
      </c>
      <c r="G2" s="32">
        <v>415380.81151794898</v>
      </c>
      <c r="H2" s="32">
        <v>0.21472746269124099</v>
      </c>
    </row>
    <row r="3" spans="1:8" ht="14.25" x14ac:dyDescent="0.2">
      <c r="A3" s="32">
        <v>2</v>
      </c>
      <c r="B3" s="33">
        <v>13</v>
      </c>
      <c r="C3" s="32">
        <v>7922.9709999999995</v>
      </c>
      <c r="D3" s="32">
        <v>68890.087430481799</v>
      </c>
      <c r="E3" s="32">
        <v>54336.994224529197</v>
      </c>
      <c r="F3" s="32">
        <v>14553.0932059527</v>
      </c>
      <c r="G3" s="32">
        <v>54336.994224529197</v>
      </c>
      <c r="H3" s="32">
        <v>0.21125090341391201</v>
      </c>
    </row>
    <row r="4" spans="1:8" ht="14.25" x14ac:dyDescent="0.2">
      <c r="A4" s="32">
        <v>3</v>
      </c>
      <c r="B4" s="33">
        <v>14</v>
      </c>
      <c r="C4" s="32">
        <v>231871</v>
      </c>
      <c r="D4" s="32">
        <v>101896.77022307699</v>
      </c>
      <c r="E4" s="32">
        <v>87359.228629059799</v>
      </c>
      <c r="F4" s="32">
        <v>14537.541594017101</v>
      </c>
      <c r="G4" s="32">
        <v>87359.228629059799</v>
      </c>
      <c r="H4" s="32">
        <v>0.142669307007385</v>
      </c>
    </row>
    <row r="5" spans="1:8" ht="14.25" x14ac:dyDescent="0.2">
      <c r="A5" s="32">
        <v>4</v>
      </c>
      <c r="B5" s="33">
        <v>15</v>
      </c>
      <c r="C5" s="32">
        <v>2941</v>
      </c>
      <c r="D5" s="32">
        <v>43996.063619658104</v>
      </c>
      <c r="E5" s="32">
        <v>33797.5581649573</v>
      </c>
      <c r="F5" s="32">
        <v>10198.5054547009</v>
      </c>
      <c r="G5" s="32">
        <v>33797.5581649573</v>
      </c>
      <c r="H5" s="32">
        <v>0.23180495289001299</v>
      </c>
    </row>
    <row r="6" spans="1:8" ht="14.25" x14ac:dyDescent="0.2">
      <c r="A6" s="32">
        <v>5</v>
      </c>
      <c r="B6" s="33">
        <v>16</v>
      </c>
      <c r="C6" s="32">
        <v>10435</v>
      </c>
      <c r="D6" s="32">
        <v>298924.78934700898</v>
      </c>
      <c r="E6" s="32">
        <v>255484.507675214</v>
      </c>
      <c r="F6" s="32">
        <v>43440.281671794903</v>
      </c>
      <c r="G6" s="32">
        <v>255484.507675214</v>
      </c>
      <c r="H6" s="32">
        <v>0.14532177731625701</v>
      </c>
    </row>
    <row r="7" spans="1:8" ht="14.25" x14ac:dyDescent="0.2">
      <c r="A7" s="32">
        <v>6</v>
      </c>
      <c r="B7" s="33">
        <v>17</v>
      </c>
      <c r="C7" s="32">
        <v>19713</v>
      </c>
      <c r="D7" s="32">
        <v>322772.85985042702</v>
      </c>
      <c r="E7" s="32">
        <v>246179.76726666701</v>
      </c>
      <c r="F7" s="32">
        <v>76593.092583760706</v>
      </c>
      <c r="G7" s="32">
        <v>246179.76726666701</v>
      </c>
      <c r="H7" s="32">
        <v>0.237297189792394</v>
      </c>
    </row>
    <row r="8" spans="1:8" ht="14.25" x14ac:dyDescent="0.2">
      <c r="A8" s="32">
        <v>7</v>
      </c>
      <c r="B8" s="33">
        <v>18</v>
      </c>
      <c r="C8" s="32">
        <v>72191</v>
      </c>
      <c r="D8" s="32">
        <v>199741.808484615</v>
      </c>
      <c r="E8" s="32">
        <v>159348.95900170901</v>
      </c>
      <c r="F8" s="32">
        <v>40392.849482906</v>
      </c>
      <c r="G8" s="32">
        <v>159348.95900170901</v>
      </c>
      <c r="H8" s="32">
        <v>0.20222531171293101</v>
      </c>
    </row>
    <row r="9" spans="1:8" ht="14.25" x14ac:dyDescent="0.2">
      <c r="A9" s="32">
        <v>8</v>
      </c>
      <c r="B9" s="33">
        <v>19</v>
      </c>
      <c r="C9" s="32">
        <v>26504</v>
      </c>
      <c r="D9" s="32">
        <v>173030.70703931601</v>
      </c>
      <c r="E9" s="32">
        <v>150235.333017094</v>
      </c>
      <c r="F9" s="32">
        <v>22795.3740222222</v>
      </c>
      <c r="G9" s="32">
        <v>150235.333017094</v>
      </c>
      <c r="H9" s="32">
        <v>0.13174178394267699</v>
      </c>
    </row>
    <row r="10" spans="1:8" ht="14.25" x14ac:dyDescent="0.2">
      <c r="A10" s="32">
        <v>9</v>
      </c>
      <c r="B10" s="33">
        <v>21</v>
      </c>
      <c r="C10" s="32">
        <v>169776</v>
      </c>
      <c r="D10" s="32">
        <v>624474.54922564095</v>
      </c>
      <c r="E10" s="32">
        <v>584917.98228974396</v>
      </c>
      <c r="F10" s="32">
        <v>39556.566935897397</v>
      </c>
      <c r="G10" s="32">
        <v>584917.98228974396</v>
      </c>
      <c r="H10" s="37">
        <v>6.3343761543121699E-2</v>
      </c>
    </row>
    <row r="11" spans="1:8" ht="14.25" x14ac:dyDescent="0.2">
      <c r="A11" s="32">
        <v>10</v>
      </c>
      <c r="B11" s="33">
        <v>22</v>
      </c>
      <c r="C11" s="32">
        <v>25917</v>
      </c>
      <c r="D11" s="32">
        <v>508347.574976923</v>
      </c>
      <c r="E11" s="32">
        <v>456773.17792307702</v>
      </c>
      <c r="F11" s="32">
        <v>51574.397053846202</v>
      </c>
      <c r="G11" s="32">
        <v>456773.17792307702</v>
      </c>
      <c r="H11" s="32">
        <v>0.10145498787161</v>
      </c>
    </row>
    <row r="12" spans="1:8" ht="14.25" x14ac:dyDescent="0.2">
      <c r="A12" s="32">
        <v>11</v>
      </c>
      <c r="B12" s="33">
        <v>23</v>
      </c>
      <c r="C12" s="32">
        <v>157680.43900000001</v>
      </c>
      <c r="D12" s="32">
        <v>1310838.99185726</v>
      </c>
      <c r="E12" s="32">
        <v>1132706.5361273501</v>
      </c>
      <c r="F12" s="32">
        <v>178132.455729915</v>
      </c>
      <c r="G12" s="32">
        <v>1132706.5361273501</v>
      </c>
      <c r="H12" s="32">
        <v>0.13589194160110199</v>
      </c>
    </row>
    <row r="13" spans="1:8" ht="14.25" x14ac:dyDescent="0.2">
      <c r="A13" s="32">
        <v>12</v>
      </c>
      <c r="B13" s="33">
        <v>24</v>
      </c>
      <c r="C13" s="32">
        <v>20765.022000000001</v>
      </c>
      <c r="D13" s="32">
        <v>489180.37463846197</v>
      </c>
      <c r="E13" s="32">
        <v>448701.41271623899</v>
      </c>
      <c r="F13" s="32">
        <v>40478.961922222203</v>
      </c>
      <c r="G13" s="32">
        <v>448701.41271623899</v>
      </c>
      <c r="H13" s="32">
        <v>8.2748540253968703E-2</v>
      </c>
    </row>
    <row r="14" spans="1:8" ht="14.25" x14ac:dyDescent="0.2">
      <c r="A14" s="32">
        <v>13</v>
      </c>
      <c r="B14" s="33">
        <v>25</v>
      </c>
      <c r="C14" s="32">
        <v>74794</v>
      </c>
      <c r="D14" s="32">
        <v>868674.61529999995</v>
      </c>
      <c r="E14" s="32">
        <v>798494.30330000003</v>
      </c>
      <c r="F14" s="32">
        <v>70180.312000000005</v>
      </c>
      <c r="G14" s="32">
        <v>798494.30330000003</v>
      </c>
      <c r="H14" s="32">
        <v>8.0790103410311995E-2</v>
      </c>
    </row>
    <row r="15" spans="1:8" ht="14.25" x14ac:dyDescent="0.2">
      <c r="A15" s="32">
        <v>14</v>
      </c>
      <c r="B15" s="33">
        <v>26</v>
      </c>
      <c r="C15" s="32">
        <v>57637</v>
      </c>
      <c r="D15" s="32">
        <v>323632.46598256601</v>
      </c>
      <c r="E15" s="32">
        <v>294881.46196192398</v>
      </c>
      <c r="F15" s="32">
        <v>28751.004020641401</v>
      </c>
      <c r="G15" s="32">
        <v>294881.46196192398</v>
      </c>
      <c r="H15" s="32">
        <v>8.8838441882991601E-2</v>
      </c>
    </row>
    <row r="16" spans="1:8" ht="14.25" x14ac:dyDescent="0.2">
      <c r="A16" s="32">
        <v>15</v>
      </c>
      <c r="B16" s="33">
        <v>27</v>
      </c>
      <c r="C16" s="32">
        <v>125380.726</v>
      </c>
      <c r="D16" s="32">
        <v>914236.43793333299</v>
      </c>
      <c r="E16" s="32">
        <v>855810.45799999998</v>
      </c>
      <c r="F16" s="32">
        <v>58425.979933333299</v>
      </c>
      <c r="G16" s="32">
        <v>855810.45799999998</v>
      </c>
      <c r="H16" s="32">
        <v>6.3906859876869004E-2</v>
      </c>
    </row>
    <row r="17" spans="1:8" ht="14.25" x14ac:dyDescent="0.2">
      <c r="A17" s="32">
        <v>16</v>
      </c>
      <c r="B17" s="33">
        <v>29</v>
      </c>
      <c r="C17" s="32">
        <v>176609</v>
      </c>
      <c r="D17" s="32">
        <v>2171987.6388905998</v>
      </c>
      <c r="E17" s="32">
        <v>1969061.8420213701</v>
      </c>
      <c r="F17" s="32">
        <v>202925.79686923101</v>
      </c>
      <c r="G17" s="32">
        <v>1969061.8420213701</v>
      </c>
      <c r="H17" s="32">
        <v>9.3428614986446501E-2</v>
      </c>
    </row>
    <row r="18" spans="1:8" ht="14.25" x14ac:dyDescent="0.2">
      <c r="A18" s="32">
        <v>17</v>
      </c>
      <c r="B18" s="33">
        <v>31</v>
      </c>
      <c r="C18" s="32">
        <v>29518.02</v>
      </c>
      <c r="D18" s="32">
        <v>236567.981757167</v>
      </c>
      <c r="E18" s="32">
        <v>199082.20096950099</v>
      </c>
      <c r="F18" s="32">
        <v>37485.780787665499</v>
      </c>
      <c r="G18" s="32">
        <v>199082.20096950099</v>
      </c>
      <c r="H18" s="32">
        <v>0.15845669608047</v>
      </c>
    </row>
    <row r="19" spans="1:8" ht="14.25" x14ac:dyDescent="0.2">
      <c r="A19" s="32">
        <v>18</v>
      </c>
      <c r="B19" s="33">
        <v>32</v>
      </c>
      <c r="C19" s="32">
        <v>16524.186000000002</v>
      </c>
      <c r="D19" s="32">
        <v>276127.51452663902</v>
      </c>
      <c r="E19" s="32">
        <v>253728.69124783101</v>
      </c>
      <c r="F19" s="32">
        <v>22398.823278808501</v>
      </c>
      <c r="G19" s="32">
        <v>253728.69124783101</v>
      </c>
      <c r="H19" s="32">
        <v>8.1117679696666195E-2</v>
      </c>
    </row>
    <row r="20" spans="1:8" ht="14.25" x14ac:dyDescent="0.2">
      <c r="A20" s="32">
        <v>19</v>
      </c>
      <c r="B20" s="33">
        <v>33</v>
      </c>
      <c r="C20" s="32">
        <v>26930.9</v>
      </c>
      <c r="D20" s="32">
        <v>443186.19762114802</v>
      </c>
      <c r="E20" s="32">
        <v>341913.46192658797</v>
      </c>
      <c r="F20" s="32">
        <v>101272.73569456</v>
      </c>
      <c r="G20" s="32">
        <v>341913.46192658797</v>
      </c>
      <c r="H20" s="32">
        <v>0.22851058141736599</v>
      </c>
    </row>
    <row r="21" spans="1:8" ht="14.25" x14ac:dyDescent="0.2">
      <c r="A21" s="32">
        <v>20</v>
      </c>
      <c r="B21" s="33">
        <v>34</v>
      </c>
      <c r="C21" s="32">
        <v>52311.042999999998</v>
      </c>
      <c r="D21" s="32">
        <v>245757.60834017899</v>
      </c>
      <c r="E21" s="32">
        <v>184916.9397973</v>
      </c>
      <c r="F21" s="32">
        <v>60840.668542878899</v>
      </c>
      <c r="G21" s="32">
        <v>184916.9397973</v>
      </c>
      <c r="H21" s="32">
        <v>0.24756372327103299</v>
      </c>
    </row>
    <row r="22" spans="1:8" ht="14.25" x14ac:dyDescent="0.2">
      <c r="A22" s="32">
        <v>21</v>
      </c>
      <c r="B22" s="33">
        <v>35</v>
      </c>
      <c r="C22" s="32">
        <v>43870.067000000003</v>
      </c>
      <c r="D22" s="32">
        <v>1010873.7553354</v>
      </c>
      <c r="E22" s="32">
        <v>992333.36253274302</v>
      </c>
      <c r="F22" s="32">
        <v>18540.3928026549</v>
      </c>
      <c r="G22" s="32">
        <v>992333.36253274302</v>
      </c>
      <c r="H22" s="32">
        <v>1.8340957715836E-2</v>
      </c>
    </row>
    <row r="23" spans="1:8" ht="14.25" x14ac:dyDescent="0.2">
      <c r="A23" s="32">
        <v>22</v>
      </c>
      <c r="B23" s="33">
        <v>36</v>
      </c>
      <c r="C23" s="32">
        <v>198625.54300000001</v>
      </c>
      <c r="D23" s="32">
        <v>687590.25467964599</v>
      </c>
      <c r="E23" s="32">
        <v>631526.09718884795</v>
      </c>
      <c r="F23" s="32">
        <v>56064.157490798301</v>
      </c>
      <c r="G23" s="32">
        <v>631526.09718884795</v>
      </c>
      <c r="H23" s="32">
        <v>8.1537161280621995E-2</v>
      </c>
    </row>
    <row r="24" spans="1:8" ht="14.25" x14ac:dyDescent="0.2">
      <c r="A24" s="32">
        <v>23</v>
      </c>
      <c r="B24" s="33">
        <v>37</v>
      </c>
      <c r="C24" s="32">
        <v>98239.394</v>
      </c>
      <c r="D24" s="32">
        <v>781397.83675044205</v>
      </c>
      <c r="E24" s="32">
        <v>706735.87019345502</v>
      </c>
      <c r="F24" s="32">
        <v>74661.966556987798</v>
      </c>
      <c r="G24" s="32">
        <v>706735.87019345502</v>
      </c>
      <c r="H24" s="32">
        <v>9.5549236311531796E-2</v>
      </c>
    </row>
    <row r="25" spans="1:8" ht="14.25" x14ac:dyDescent="0.2">
      <c r="A25" s="32">
        <v>24</v>
      </c>
      <c r="B25" s="33">
        <v>38</v>
      </c>
      <c r="C25" s="32">
        <v>184131.17199999999</v>
      </c>
      <c r="D25" s="32">
        <v>906522.23490000004</v>
      </c>
      <c r="E25" s="32">
        <v>910787.15300000005</v>
      </c>
      <c r="F25" s="32">
        <v>-4264.9180999999999</v>
      </c>
      <c r="G25" s="32">
        <v>910787.15300000005</v>
      </c>
      <c r="H25" s="32">
        <v>-4.7047032447808303E-3</v>
      </c>
    </row>
    <row r="26" spans="1:8" ht="14.25" x14ac:dyDescent="0.2">
      <c r="A26" s="32">
        <v>25</v>
      </c>
      <c r="B26" s="33">
        <v>39</v>
      </c>
      <c r="C26" s="32">
        <v>84793.452999999994</v>
      </c>
      <c r="D26" s="32">
        <v>107101.93307656</v>
      </c>
      <c r="E26" s="32">
        <v>76648.406569954896</v>
      </c>
      <c r="F26" s="32">
        <v>30453.5265066051</v>
      </c>
      <c r="G26" s="32">
        <v>76648.406569954896</v>
      </c>
      <c r="H26" s="32">
        <v>0.28434152056654199</v>
      </c>
    </row>
    <row r="27" spans="1:8" ht="14.25" x14ac:dyDescent="0.2">
      <c r="A27" s="32">
        <v>26</v>
      </c>
      <c r="B27" s="33">
        <v>42</v>
      </c>
      <c r="C27" s="32">
        <v>10261.779</v>
      </c>
      <c r="D27" s="32">
        <v>191036.55290000001</v>
      </c>
      <c r="E27" s="32">
        <v>176110.82089999999</v>
      </c>
      <c r="F27" s="32">
        <v>14925.732</v>
      </c>
      <c r="G27" s="32">
        <v>176110.82089999999</v>
      </c>
      <c r="H27" s="32">
        <v>7.81302414298327E-2</v>
      </c>
    </row>
    <row r="28" spans="1:8" ht="14.25" x14ac:dyDescent="0.2">
      <c r="A28" s="32">
        <v>27</v>
      </c>
      <c r="B28" s="33">
        <v>75</v>
      </c>
      <c r="C28" s="32">
        <v>275</v>
      </c>
      <c r="D28" s="32">
        <v>175219.658147009</v>
      </c>
      <c r="E28" s="32">
        <v>166013.418841026</v>
      </c>
      <c r="F28" s="32">
        <v>9206.2393059829101</v>
      </c>
      <c r="G28" s="32">
        <v>166013.418841026</v>
      </c>
      <c r="H28" s="32">
        <v>5.2541132675073002E-2</v>
      </c>
    </row>
    <row r="29" spans="1:8" ht="14.25" x14ac:dyDescent="0.2">
      <c r="A29" s="32">
        <v>28</v>
      </c>
      <c r="B29" s="33">
        <v>76</v>
      </c>
      <c r="C29" s="32">
        <v>2375</v>
      </c>
      <c r="D29" s="32">
        <v>356814.67137692298</v>
      </c>
      <c r="E29" s="32">
        <v>331206.511621368</v>
      </c>
      <c r="F29" s="32">
        <v>25608.1597555556</v>
      </c>
      <c r="G29" s="32">
        <v>331206.511621368</v>
      </c>
      <c r="H29" s="32">
        <v>7.1768797108973797E-2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6418.53082217684</v>
      </c>
      <c r="E30" s="32">
        <v>5721.0120263217595</v>
      </c>
      <c r="F30" s="32">
        <v>697.51879585507902</v>
      </c>
      <c r="G30" s="32">
        <v>5721.0120263217595</v>
      </c>
      <c r="H30" s="32">
        <v>0.108672656590674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2014-10-31T01:32:33Z</dcterms:modified>
</cp:coreProperties>
</file>