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<sst xmlns="http://schemas.openxmlformats.org/spreadsheetml/2006/main" count="116" uniqueCount="73">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</sst>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15274413.617799999</v>
      </c>
      <c r="F3" s="25">
        <f>RA!I7</f>
        <v>1473236.1495000001</v>
      </c>
      <c r="G3" s="16">
        <f>E3-F3</f>
        <v>13801177.4683</v>
      </c>
      <c r="H3" s="27">
        <f>RA!J7</f>
        <v>9.6451241033774799</v>
      </c>
      <c r="I3" s="20">
        <f>SUM(I4:I40)</f>
        <v>15274417.749942267</v>
      </c>
      <c r="J3" s="21">
        <f>SUM(J4:J40)</f>
        <v>13801177.460824365</v>
      </c>
      <c r="K3" s="22">
        <f>E3-I3</f>
        <v>-4.1321422681212425</v>
      </c>
      <c r="L3" s="22">
        <f>G3-J3</f>
        <v>7.4756350368261337E-3</v>
      </c>
    </row>
    <row r="4" spans="1:13" x14ac:dyDescent="0.15">
      <c r="A4" s="42">
        <f>RA!A8</f>
        <v>41956</v>
      </c>
      <c r="B4" s="12">
        <v>12</v>
      </c>
      <c r="C4" s="39" t="s">
        <v>6</v>
      </c>
      <c r="D4" s="39"/>
      <c r="E4" s="15">
        <f>VLOOKUP(C4,RA!B8:D39,3,0)</f>
        <v>557044.99399999995</v>
      </c>
      <c r="F4" s="25">
        <f>VLOOKUP(C4,RA!B8:I43,8,0)</f>
        <v>119679.09209999999</v>
      </c>
      <c r="G4" s="16">
        <f t="shared" ref="G4:G40" si="0">E4-F4</f>
        <v>437365.90189999994</v>
      </c>
      <c r="H4" s="27">
        <f>RA!J8</f>
        <v>21.484636499578698</v>
      </c>
      <c r="I4" s="20">
        <f>VLOOKUP(B4,RMS!B:D,3,FALSE)</f>
        <v>557045.68451880303</v>
      </c>
      <c r="J4" s="21">
        <f>VLOOKUP(B4,RMS!B:E,4,FALSE)</f>
        <v>437365.90753162402</v>
      </c>
      <c r="K4" s="22">
        <f t="shared" ref="K4:K40" si="1">E4-I4</f>
        <v>-0.69051880307961255</v>
      </c>
      <c r="L4" s="22">
        <f t="shared" ref="L4:L40" si="2">G4-J4</f>
        <v>-5.6316240807063878E-3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71783.605500000005</v>
      </c>
      <c r="F5" s="25">
        <f>VLOOKUP(C5,RA!B9:I44,8,0)</f>
        <v>15691.3876</v>
      </c>
      <c r="G5" s="16">
        <f t="shared" si="0"/>
        <v>56092.217900000003</v>
      </c>
      <c r="H5" s="27">
        <f>RA!J9</f>
        <v>21.859291534193002</v>
      </c>
      <c r="I5" s="20">
        <f>VLOOKUP(B5,RMS!B:D,3,FALSE)</f>
        <v>71783.627695181902</v>
      </c>
      <c r="J5" s="21">
        <f>VLOOKUP(B5,RMS!B:E,4,FALSE)</f>
        <v>56092.2234543378</v>
      </c>
      <c r="K5" s="22">
        <f t="shared" si="1"/>
        <v>-2.2195181896677241E-2</v>
      </c>
      <c r="L5" s="22">
        <f t="shared" si="2"/>
        <v>-5.5543377966387197E-3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83953.791500000007</v>
      </c>
      <c r="F6" s="25">
        <f>VLOOKUP(C6,RA!B10:I45,8,0)</f>
        <v>22623.932199999999</v>
      </c>
      <c r="G6" s="16">
        <f t="shared" si="0"/>
        <v>61329.859300000011</v>
      </c>
      <c r="H6" s="27">
        <f>RA!J10</f>
        <v>26.9480767881698</v>
      </c>
      <c r="I6" s="20">
        <f>VLOOKUP(B6,RMS!B:D,3,FALSE)</f>
        <v>83955.6140512821</v>
      </c>
      <c r="J6" s="21">
        <f>VLOOKUP(B6,RMS!B:E,4,FALSE)</f>
        <v>61329.859769230803</v>
      </c>
      <c r="K6" s="22">
        <f t="shared" si="1"/>
        <v>-1.8225512820936274</v>
      </c>
      <c r="L6" s="22">
        <f t="shared" si="2"/>
        <v>-4.6923079207772389E-4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53162.276700000002</v>
      </c>
      <c r="F7" s="25">
        <f>VLOOKUP(C7,RA!B11:I46,8,0)</f>
        <v>10550.682000000001</v>
      </c>
      <c r="G7" s="16">
        <f t="shared" si="0"/>
        <v>42611.594700000001</v>
      </c>
      <c r="H7" s="27">
        <f>RA!J11</f>
        <v>19.846181644060401</v>
      </c>
      <c r="I7" s="20">
        <f>VLOOKUP(B7,RMS!B:D,3,FALSE)</f>
        <v>53162.320315384597</v>
      </c>
      <c r="J7" s="21">
        <f>VLOOKUP(B7,RMS!B:E,4,FALSE)</f>
        <v>42611.594981196598</v>
      </c>
      <c r="K7" s="22">
        <f t="shared" si="1"/>
        <v>-4.3615384594886564E-2</v>
      </c>
      <c r="L7" s="22">
        <f t="shared" si="2"/>
        <v>-2.8119659691583365E-4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349262.07089999999</v>
      </c>
      <c r="F8" s="25">
        <f>VLOOKUP(C8,RA!B12:I47,8,0)</f>
        <v>12696.472599999999</v>
      </c>
      <c r="G8" s="16">
        <f t="shared" si="0"/>
        <v>336565.59830000001</v>
      </c>
      <c r="H8" s="27">
        <f>RA!J12</f>
        <v>3.6352280015069902</v>
      </c>
      <c r="I8" s="20">
        <f>VLOOKUP(B8,RMS!B:D,3,FALSE)</f>
        <v>349262.14310940198</v>
      </c>
      <c r="J8" s="21">
        <f>VLOOKUP(B8,RMS!B:E,4,FALSE)</f>
        <v>336565.59907521401</v>
      </c>
      <c r="K8" s="22">
        <f t="shared" si="1"/>
        <v>-7.2209401987493038E-2</v>
      </c>
      <c r="L8" s="22">
        <f t="shared" si="2"/>
        <v>-7.7521399362012744E-4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331216.86680000002</v>
      </c>
      <c r="F9" s="25">
        <f>VLOOKUP(C9,RA!B13:I48,8,0)</f>
        <v>76822.969800000006</v>
      </c>
      <c r="G9" s="16">
        <f t="shared" si="0"/>
        <v>254393.897</v>
      </c>
      <c r="H9" s="27">
        <f>RA!J13</f>
        <v>23.194159929780501</v>
      </c>
      <c r="I9" s="20">
        <f>VLOOKUP(B9,RMS!B:D,3,FALSE)</f>
        <v>331217.06815982901</v>
      </c>
      <c r="J9" s="21">
        <f>VLOOKUP(B9,RMS!B:E,4,FALSE)</f>
        <v>254393.896525641</v>
      </c>
      <c r="K9" s="22">
        <f t="shared" si="1"/>
        <v>-0.20135982899228111</v>
      </c>
      <c r="L9" s="22">
        <f t="shared" si="2"/>
        <v>4.7435899614356458E-4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168965.55710000001</v>
      </c>
      <c r="F10" s="25">
        <f>VLOOKUP(C10,RA!B14:I49,8,0)</f>
        <v>28238.793300000001</v>
      </c>
      <c r="G10" s="16">
        <f t="shared" si="0"/>
        <v>140726.76380000002</v>
      </c>
      <c r="H10" s="27">
        <f>RA!J14</f>
        <v>16.7127512758634</v>
      </c>
      <c r="I10" s="20">
        <f>VLOOKUP(B10,RMS!B:D,3,FALSE)</f>
        <v>168965.55209572599</v>
      </c>
      <c r="J10" s="21">
        <f>VLOOKUP(B10,RMS!B:E,4,FALSE)</f>
        <v>140726.76291538501</v>
      </c>
      <c r="K10" s="22">
        <f t="shared" si="1"/>
        <v>5.004274018574506E-3</v>
      </c>
      <c r="L10" s="22">
        <f t="shared" si="2"/>
        <v>8.8461500126868486E-4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124705.40150000001</v>
      </c>
      <c r="F11" s="25">
        <f>VLOOKUP(C11,RA!B15:I50,8,0)</f>
        <v>27551.366600000001</v>
      </c>
      <c r="G11" s="16">
        <f t="shared" si="0"/>
        <v>97154.034899999999</v>
      </c>
      <c r="H11" s="27">
        <f>RA!J15</f>
        <v>22.093162179506699</v>
      </c>
      <c r="I11" s="20">
        <f>VLOOKUP(B11,RMS!B:D,3,FALSE)</f>
        <v>124705.51084273501</v>
      </c>
      <c r="J11" s="21">
        <f>VLOOKUP(B11,RMS!B:E,4,FALSE)</f>
        <v>97154.034642735001</v>
      </c>
      <c r="K11" s="22">
        <f t="shared" si="1"/>
        <v>-0.10934273499879055</v>
      </c>
      <c r="L11" s="22">
        <f t="shared" si="2"/>
        <v>2.5726499734446406E-4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640388.68149999995</v>
      </c>
      <c r="F12" s="25">
        <f>VLOOKUP(C12,RA!B16:I51,8,0)</f>
        <v>-11878.658100000001</v>
      </c>
      <c r="G12" s="16">
        <f t="shared" si="0"/>
        <v>652267.33959999995</v>
      </c>
      <c r="H12" s="27">
        <f>RA!J16</f>
        <v>-1.85491381143344</v>
      </c>
      <c r="I12" s="20">
        <f>VLOOKUP(B12,RMS!B:D,3,FALSE)</f>
        <v>640388.36761025595</v>
      </c>
      <c r="J12" s="21">
        <f>VLOOKUP(B12,RMS!B:E,4,FALSE)</f>
        <v>652267.34023589699</v>
      </c>
      <c r="K12" s="22">
        <f t="shared" si="1"/>
        <v>0.3138897439930588</v>
      </c>
      <c r="L12" s="22">
        <f t="shared" si="2"/>
        <v>-6.3589704222977161E-4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778565.38190000004</v>
      </c>
      <c r="F13" s="25">
        <f>VLOOKUP(C13,RA!B17:I52,8,0)</f>
        <v>42538.263099999996</v>
      </c>
      <c r="G13" s="16">
        <f t="shared" si="0"/>
        <v>736027.11880000005</v>
      </c>
      <c r="H13" s="27">
        <f>RA!J17</f>
        <v>5.4636725558218702</v>
      </c>
      <c r="I13" s="20">
        <f>VLOOKUP(B13,RMS!B:D,3,FALSE)</f>
        <v>778565.450700855</v>
      </c>
      <c r="J13" s="21">
        <f>VLOOKUP(B13,RMS!B:E,4,FALSE)</f>
        <v>736027.11914786301</v>
      </c>
      <c r="K13" s="22">
        <f t="shared" si="1"/>
        <v>-6.8800854962319136E-2</v>
      </c>
      <c r="L13" s="22">
        <f t="shared" si="2"/>
        <v>-3.4786295145750046E-4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1607592.9990999999</v>
      </c>
      <c r="F14" s="25">
        <f>VLOOKUP(C14,RA!B18:I53,8,0)</f>
        <v>202821.86540000001</v>
      </c>
      <c r="G14" s="16">
        <f t="shared" si="0"/>
        <v>1404771.1336999999</v>
      </c>
      <c r="H14" s="27">
        <f>RA!J18</f>
        <v>12.6164934478782</v>
      </c>
      <c r="I14" s="20">
        <f>VLOOKUP(B14,RMS!B:D,3,FALSE)</f>
        <v>1607592.9000085499</v>
      </c>
      <c r="J14" s="21">
        <f>VLOOKUP(B14,RMS!B:E,4,FALSE)</f>
        <v>1404771.1254401701</v>
      </c>
      <c r="K14" s="22">
        <f t="shared" si="1"/>
        <v>9.9091449985280633E-2</v>
      </c>
      <c r="L14" s="22">
        <f t="shared" si="2"/>
        <v>8.2598298322409391E-3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570023.31519999995</v>
      </c>
      <c r="F15" s="25">
        <f>VLOOKUP(C15,RA!B19:I54,8,0)</f>
        <v>28755.668300000001</v>
      </c>
      <c r="G15" s="16">
        <f t="shared" si="0"/>
        <v>541267.64689999993</v>
      </c>
      <c r="H15" s="27">
        <f>RA!J19</f>
        <v>5.0446477421560703</v>
      </c>
      <c r="I15" s="20">
        <f>VLOOKUP(B15,RMS!B:D,3,FALSE)</f>
        <v>570023.22738034197</v>
      </c>
      <c r="J15" s="21">
        <f>VLOOKUP(B15,RMS!B:E,4,FALSE)</f>
        <v>541267.64635128202</v>
      </c>
      <c r="K15" s="22">
        <f t="shared" si="1"/>
        <v>8.7819657986983657E-2</v>
      </c>
      <c r="L15" s="22">
        <f t="shared" si="2"/>
        <v>5.4871791508048773E-4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1279168.4165000001</v>
      </c>
      <c r="F16" s="25">
        <f>VLOOKUP(C16,RA!B20:I55,8,0)</f>
        <v>61031.648500000003</v>
      </c>
      <c r="G16" s="16">
        <f t="shared" si="0"/>
        <v>1218136.7680000002</v>
      </c>
      <c r="H16" s="27">
        <f>RA!J20</f>
        <v>4.7711972647817502</v>
      </c>
      <c r="I16" s="20">
        <f>VLOOKUP(B16,RMS!B:D,3,FALSE)</f>
        <v>1279168.3770000001</v>
      </c>
      <c r="J16" s="21">
        <f>VLOOKUP(B16,RMS!B:E,4,FALSE)</f>
        <v>1218136.7679999999</v>
      </c>
      <c r="K16" s="22">
        <f t="shared" si="1"/>
        <v>3.9499999955296516E-2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365268.03259999998</v>
      </c>
      <c r="F17" s="25">
        <f>VLOOKUP(C17,RA!B21:I56,8,0)</f>
        <v>32750.781900000002</v>
      </c>
      <c r="G17" s="16">
        <f t="shared" si="0"/>
        <v>332517.25069999998</v>
      </c>
      <c r="H17" s="27">
        <f>RA!J21</f>
        <v>8.9662327324069295</v>
      </c>
      <c r="I17" s="20">
        <f>VLOOKUP(B17,RMS!B:D,3,FALSE)</f>
        <v>365267.69525957201</v>
      </c>
      <c r="J17" s="21">
        <f>VLOOKUP(B17,RMS!B:E,4,FALSE)</f>
        <v>332517.250544679</v>
      </c>
      <c r="K17" s="22">
        <f t="shared" si="1"/>
        <v>0.33734042797004804</v>
      </c>
      <c r="L17" s="22">
        <f t="shared" si="2"/>
        <v>1.5532097313553095E-4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889707.05870000005</v>
      </c>
      <c r="F18" s="25">
        <f>VLOOKUP(C18,RA!B22:I57,8,0)</f>
        <v>60481.625599999999</v>
      </c>
      <c r="G18" s="16">
        <f t="shared" si="0"/>
        <v>829225.43310000002</v>
      </c>
      <c r="H18" s="27">
        <f>RA!J22</f>
        <v>6.7979257901328802</v>
      </c>
      <c r="I18" s="20">
        <f>VLOOKUP(B18,RMS!B:D,3,FALSE)</f>
        <v>889707.70120000001</v>
      </c>
      <c r="J18" s="21">
        <f>VLOOKUP(B18,RMS!B:E,4,FALSE)</f>
        <v>829225.43189999997</v>
      </c>
      <c r="K18" s="22">
        <f t="shared" si="1"/>
        <v>-0.64249999995809048</v>
      </c>
      <c r="L18" s="22">
        <f t="shared" si="2"/>
        <v>1.2000000569969416E-3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2353028.5957999998</v>
      </c>
      <c r="F19" s="25">
        <f>VLOOKUP(C19,RA!B23:I58,8,0)</f>
        <v>234682.6728</v>
      </c>
      <c r="G19" s="16">
        <f t="shared" si="0"/>
        <v>2118345.923</v>
      </c>
      <c r="H19" s="27">
        <f>RA!J23</f>
        <v>9.9736430410957606</v>
      </c>
      <c r="I19" s="20">
        <f>VLOOKUP(B19,RMS!B:D,3,FALSE)</f>
        <v>2353029.9583991501</v>
      </c>
      <c r="J19" s="21">
        <f>VLOOKUP(B19,RMS!B:E,4,FALSE)</f>
        <v>2118345.9501957302</v>
      </c>
      <c r="K19" s="22">
        <f t="shared" si="1"/>
        <v>-1.3625991502776742</v>
      </c>
      <c r="L19" s="22">
        <f t="shared" si="2"/>
        <v>-2.7195730246603489E-2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232923.9227</v>
      </c>
      <c r="F20" s="25">
        <f>VLOOKUP(C20,RA!B24:I59,8,0)</f>
        <v>37589.952400000002</v>
      </c>
      <c r="G20" s="16">
        <f t="shared" si="0"/>
        <v>195333.97029999999</v>
      </c>
      <c r="H20" s="27">
        <f>RA!J24</f>
        <v>16.138296128738499</v>
      </c>
      <c r="I20" s="20">
        <f>VLOOKUP(B20,RMS!B:D,3,FALSE)</f>
        <v>232923.97740541599</v>
      </c>
      <c r="J20" s="21">
        <f>VLOOKUP(B20,RMS!B:E,4,FALSE)</f>
        <v>195333.96338386001</v>
      </c>
      <c r="K20" s="22">
        <f t="shared" si="1"/>
        <v>-5.470541599788703E-2</v>
      </c>
      <c r="L20" s="22">
        <f t="shared" si="2"/>
        <v>6.9161399733275175E-3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268230.08880000003</v>
      </c>
      <c r="F21" s="25">
        <f>VLOOKUP(C21,RA!B25:I60,8,0)</f>
        <v>21610.230100000001</v>
      </c>
      <c r="G21" s="16">
        <f t="shared" si="0"/>
        <v>246619.85870000004</v>
      </c>
      <c r="H21" s="27">
        <f>RA!J25</f>
        <v>8.0566017767354996</v>
      </c>
      <c r="I21" s="20">
        <f>VLOOKUP(B21,RMS!B:D,3,FALSE)</f>
        <v>268230.081083617</v>
      </c>
      <c r="J21" s="21">
        <f>VLOOKUP(B21,RMS!B:E,4,FALSE)</f>
        <v>246619.85583206499</v>
      </c>
      <c r="K21" s="22">
        <f t="shared" si="1"/>
        <v>7.7163830283097923E-3</v>
      </c>
      <c r="L21" s="22">
        <f t="shared" si="2"/>
        <v>2.8679350507445633E-3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568333.32640000002</v>
      </c>
      <c r="F22" s="25">
        <f>VLOOKUP(C22,RA!B26:I61,8,0)</f>
        <v>98756.616999999998</v>
      </c>
      <c r="G22" s="16">
        <f t="shared" si="0"/>
        <v>469576.70940000005</v>
      </c>
      <c r="H22" s="27">
        <f>RA!J26</f>
        <v>17.3765310624234</v>
      </c>
      <c r="I22" s="20">
        <f>VLOOKUP(B22,RMS!B:D,3,FALSE)</f>
        <v>568333.35322441603</v>
      </c>
      <c r="J22" s="21">
        <f>VLOOKUP(B22,RMS!B:E,4,FALSE)</f>
        <v>469576.69831377699</v>
      </c>
      <c r="K22" s="22">
        <f t="shared" si="1"/>
        <v>-2.6824416010640562E-2</v>
      </c>
      <c r="L22" s="22">
        <f t="shared" si="2"/>
        <v>1.1086223064921796E-2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226845.5196</v>
      </c>
      <c r="F23" s="25">
        <f>VLOOKUP(C23,RA!B27:I62,8,0)</f>
        <v>59871.012900000002</v>
      </c>
      <c r="G23" s="16">
        <f t="shared" si="0"/>
        <v>166974.5067</v>
      </c>
      <c r="H23" s="27">
        <f>RA!J27</f>
        <v>26.392856691889499</v>
      </c>
      <c r="I23" s="20">
        <f>VLOOKUP(B23,RMS!B:D,3,FALSE)</f>
        <v>226845.48809447099</v>
      </c>
      <c r="J23" s="21">
        <f>VLOOKUP(B23,RMS!B:E,4,FALSE)</f>
        <v>166974.514503527</v>
      </c>
      <c r="K23" s="22">
        <f t="shared" si="1"/>
        <v>3.1505529012065381E-2</v>
      </c>
      <c r="L23" s="22">
        <f t="shared" si="2"/>
        <v>-7.8035269980318844E-3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1037448.0977</v>
      </c>
      <c r="F24" s="25">
        <f>VLOOKUP(C24,RA!B28:I63,8,0)</f>
        <v>39470.953600000001</v>
      </c>
      <c r="G24" s="16">
        <f t="shared" si="0"/>
        <v>997977.14410000003</v>
      </c>
      <c r="H24" s="27">
        <f>RA!J28</f>
        <v>3.8046195937422098</v>
      </c>
      <c r="I24" s="20">
        <f>VLOOKUP(B24,RMS!B:D,3,FALSE)</f>
        <v>1037448.0946531</v>
      </c>
      <c r="J24" s="21">
        <f>VLOOKUP(B24,RMS!B:E,4,FALSE)</f>
        <v>997977.15123008797</v>
      </c>
      <c r="K24" s="22">
        <f t="shared" si="1"/>
        <v>3.0469000339508057E-3</v>
      </c>
      <c r="L24" s="22">
        <f t="shared" si="2"/>
        <v>-7.1300879353657365E-3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623992.64159999997</v>
      </c>
      <c r="F25" s="25">
        <f>VLOOKUP(C25,RA!B29:I64,8,0)</f>
        <v>78746.618499999997</v>
      </c>
      <c r="G25" s="16">
        <f t="shared" si="0"/>
        <v>545246.02309999999</v>
      </c>
      <c r="H25" s="27">
        <f>RA!J29</f>
        <v>12.6197992171964</v>
      </c>
      <c r="I25" s="20">
        <f>VLOOKUP(B25,RMS!B:D,3,FALSE)</f>
        <v>623992.64155398204</v>
      </c>
      <c r="J25" s="21">
        <f>VLOOKUP(B25,RMS!B:E,4,FALSE)</f>
        <v>545246.02236392396</v>
      </c>
      <c r="K25" s="22">
        <f t="shared" si="1"/>
        <v>4.601792898029089E-5</v>
      </c>
      <c r="L25" s="22">
        <f t="shared" si="2"/>
        <v>7.3607603553682566E-4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771342.88320000004</v>
      </c>
      <c r="F26" s="25">
        <f>VLOOKUP(C26,RA!B30:I65,8,0)</f>
        <v>66874.515899999999</v>
      </c>
      <c r="G26" s="16">
        <f t="shared" si="0"/>
        <v>704468.36730000004</v>
      </c>
      <c r="H26" s="27">
        <f>RA!J30</f>
        <v>8.6698817551234502</v>
      </c>
      <c r="I26" s="20">
        <f>VLOOKUP(B26,RMS!B:D,3,FALSE)</f>
        <v>771342.91712920403</v>
      </c>
      <c r="J26" s="21">
        <f>VLOOKUP(B26,RMS!B:E,4,FALSE)</f>
        <v>704468.34891377005</v>
      </c>
      <c r="K26" s="22">
        <f t="shared" si="1"/>
        <v>-3.3929203986190259E-2</v>
      </c>
      <c r="L26" s="22">
        <f t="shared" si="2"/>
        <v>1.8386229989118874E-2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473010.27470000001</v>
      </c>
      <c r="F27" s="25">
        <f>VLOOKUP(C27,RA!B31:I66,8,0)</f>
        <v>26502.184300000001</v>
      </c>
      <c r="G27" s="16">
        <f t="shared" si="0"/>
        <v>446508.09039999999</v>
      </c>
      <c r="H27" s="27">
        <f>RA!J31</f>
        <v>5.60287708693191</v>
      </c>
      <c r="I27" s="20">
        <f>VLOOKUP(B27,RMS!B:D,3,FALSE)</f>
        <v>473010.25380176998</v>
      </c>
      <c r="J27" s="21">
        <f>VLOOKUP(B27,RMS!B:E,4,FALSE)</f>
        <v>446508.08003362798</v>
      </c>
      <c r="K27" s="22">
        <f t="shared" si="1"/>
        <v>2.089823002461344E-2</v>
      </c>
      <c r="L27" s="22">
        <f t="shared" si="2"/>
        <v>1.0366372007410973E-2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104138.1651</v>
      </c>
      <c r="F28" s="25">
        <f>VLOOKUP(C28,RA!B32:I67,8,0)</f>
        <v>29632.573100000001</v>
      </c>
      <c r="G28" s="16">
        <f t="shared" si="0"/>
        <v>74505.592000000004</v>
      </c>
      <c r="H28" s="27">
        <f>RA!J32</f>
        <v>28.455055907260299</v>
      </c>
      <c r="I28" s="20">
        <f>VLOOKUP(B28,RMS!B:D,3,FALSE)</f>
        <v>104138.10008670299</v>
      </c>
      <c r="J28" s="21">
        <f>VLOOKUP(B28,RMS!B:E,4,FALSE)</f>
        <v>74505.591590239696</v>
      </c>
      <c r="K28" s="22">
        <f t="shared" si="1"/>
        <v>6.5013297004043125E-2</v>
      </c>
      <c r="L28" s="22">
        <f t="shared" si="2"/>
        <v>4.0976030868478119E-4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167927.75279999999</v>
      </c>
      <c r="F31" s="25">
        <f>VLOOKUP(C31,RA!B35:I70,8,0)</f>
        <v>15324.9884</v>
      </c>
      <c r="G31" s="16">
        <f t="shared" si="0"/>
        <v>152602.76439999999</v>
      </c>
      <c r="H31" s="27">
        <f>RA!J35</f>
        <v>9.1259414506974803</v>
      </c>
      <c r="I31" s="20">
        <f>VLOOKUP(B31,RMS!B:D,3,FALSE)</f>
        <v>167927.75219999999</v>
      </c>
      <c r="J31" s="21">
        <f>VLOOKUP(B31,RMS!B:E,4,FALSE)</f>
        <v>152602.76130000001</v>
      </c>
      <c r="K31" s="22">
        <f t="shared" si="1"/>
        <v>5.9999999939464033E-4</v>
      </c>
      <c r="L31" s="22">
        <f t="shared" si="2"/>
        <v>3.0999999726191163E-3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182846.1537</v>
      </c>
      <c r="F35" s="25">
        <f>VLOOKUP(C35,RA!B8:I74,8,0)</f>
        <v>8175.7183000000005</v>
      </c>
      <c r="G35" s="16">
        <f t="shared" si="0"/>
        <v>174670.43539999999</v>
      </c>
      <c r="H35" s="27">
        <f>RA!J39</f>
        <v>4.4713646607049196</v>
      </c>
      <c r="I35" s="20">
        <f>VLOOKUP(B35,RMS!B:D,3,FALSE)</f>
        <v>182846.15384615399</v>
      </c>
      <c r="J35" s="21">
        <f>VLOOKUP(B35,RMS!B:E,4,FALSE)</f>
        <v>174670.43589743599</v>
      </c>
      <c r="K35" s="22">
        <f t="shared" si="1"/>
        <v>-1.4615399413742125E-4</v>
      </c>
      <c r="L35" s="22">
        <f t="shared" si="2"/>
        <v>-4.9743600538931787E-4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376341.58669999999</v>
      </c>
      <c r="F36" s="25">
        <f>VLOOKUP(C36,RA!B8:I75,8,0)</f>
        <v>24079.422699999999</v>
      </c>
      <c r="G36" s="16">
        <f t="shared" si="0"/>
        <v>352262.16399999999</v>
      </c>
      <c r="H36" s="27">
        <f>RA!J40</f>
        <v>6.3982890945280699</v>
      </c>
      <c r="I36" s="20">
        <f>VLOOKUP(B36,RMS!B:D,3,FALSE)</f>
        <v>376341.57869487198</v>
      </c>
      <c r="J36" s="21">
        <f>VLOOKUP(B36,RMS!B:E,4,FALSE)</f>
        <v>352262.16509914497</v>
      </c>
      <c r="K36" s="22">
        <f t="shared" si="1"/>
        <v>8.0051280092447996E-3</v>
      </c>
      <c r="L36" s="22">
        <f t="shared" si="2"/>
        <v>-1.0991449817083776E-3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17196.159500000002</v>
      </c>
      <c r="F40" s="25">
        <f>VLOOKUP(C40,RA!B8:I78,8,0)</f>
        <v>1562.7986000000001</v>
      </c>
      <c r="G40" s="16">
        <f t="shared" si="0"/>
        <v>15633.360900000001</v>
      </c>
      <c r="H40" s="27">
        <f>RA!J43</f>
        <v>0</v>
      </c>
      <c r="I40" s="20">
        <f>VLOOKUP(B40,RMS!B:D,3,FALSE)</f>
        <v>17196.159821496101</v>
      </c>
      <c r="J40" s="21">
        <f>VLOOKUP(B40,RMS!B:E,4,FALSE)</f>
        <v>15633.361651917399</v>
      </c>
      <c r="K40" s="22">
        <f t="shared" si="1"/>
        <v>-3.214960997866001E-4</v>
      </c>
      <c r="L40" s="22">
        <f t="shared" si="2"/>
        <v>-7.519173977925675E-4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15274413.617799999</v>
      </c>
      <c r="E7" s="66">
        <v>17950285.299600001</v>
      </c>
      <c r="F7" s="67">
        <v>85.092873805968793</v>
      </c>
      <c r="G7" s="66">
        <v>15996793.057800001</v>
      </c>
      <c r="H7" s="67">
        <v>-4.51577661466193</v>
      </c>
      <c r="I7" s="66">
        <v>1473236.1495000001</v>
      </c>
      <c r="J7" s="67">
        <v>9.6451241033774799</v>
      </c>
      <c r="K7" s="66">
        <v>1787314.2808000001</v>
      </c>
      <c r="L7" s="67">
        <v>11.1729536935437</v>
      </c>
      <c r="M7" s="67">
        <v>-0.17572630324389199</v>
      </c>
      <c r="N7" s="66">
        <v>321368073.44749999</v>
      </c>
      <c r="O7" s="66">
        <v>6219528494.6754999</v>
      </c>
      <c r="P7" s="66">
        <v>856714</v>
      </c>
      <c r="Q7" s="66">
        <v>919048</v>
      </c>
      <c r="R7" s="67">
        <v>-6.7824531471696803</v>
      </c>
      <c r="S7" s="66">
        <v>17.829069698639199</v>
      </c>
      <c r="T7" s="66">
        <v>19.900817923764599</v>
      </c>
      <c r="U7" s="68">
        <v>-11.6200579174554</v>
      </c>
      <c r="V7" s="56"/>
      <c r="W7" s="56"/>
    </row>
    <row r="8" spans="1:23" ht="14.25" thickBot="1" x14ac:dyDescent="0.2">
      <c r="A8" s="51">
        <v>41956</v>
      </c>
      <c r="B8" s="54" t="s">
        <v>6</v>
      </c>
      <c r="C8" s="55"/>
      <c r="D8" s="69">
        <v>557044.99399999995</v>
      </c>
      <c r="E8" s="69">
        <v>675582.1446</v>
      </c>
      <c r="F8" s="70">
        <v>82.454072898835506</v>
      </c>
      <c r="G8" s="69">
        <v>575980.62100000004</v>
      </c>
      <c r="H8" s="70">
        <v>-3.2875458495677399</v>
      </c>
      <c r="I8" s="69">
        <v>119679.09209999999</v>
      </c>
      <c r="J8" s="70">
        <v>21.484636499578698</v>
      </c>
      <c r="K8" s="69">
        <v>124439.4148</v>
      </c>
      <c r="L8" s="70">
        <v>21.604791943165001</v>
      </c>
      <c r="M8" s="70">
        <v>-3.8254139234347999E-2</v>
      </c>
      <c r="N8" s="69">
        <v>11801265.280099999</v>
      </c>
      <c r="O8" s="69">
        <v>236217665.58770001</v>
      </c>
      <c r="P8" s="69">
        <v>27036</v>
      </c>
      <c r="Q8" s="69">
        <v>24787</v>
      </c>
      <c r="R8" s="70">
        <v>9.0733045548069509</v>
      </c>
      <c r="S8" s="69">
        <v>20.6038243083296</v>
      </c>
      <c r="T8" s="69">
        <v>23.2866926372695</v>
      </c>
      <c r="U8" s="71">
        <v>-13.0212153277549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71783.605500000005</v>
      </c>
      <c r="E9" s="69">
        <v>82742.321500000005</v>
      </c>
      <c r="F9" s="70">
        <v>86.755609703312501</v>
      </c>
      <c r="G9" s="69">
        <v>76617.910600000003</v>
      </c>
      <c r="H9" s="70">
        <v>-6.3096279474893402</v>
      </c>
      <c r="I9" s="69">
        <v>15691.3876</v>
      </c>
      <c r="J9" s="70">
        <v>21.859291534193002</v>
      </c>
      <c r="K9" s="69">
        <v>17225.369200000001</v>
      </c>
      <c r="L9" s="70">
        <v>22.482170376491599</v>
      </c>
      <c r="M9" s="70">
        <v>-8.9053626786705004E-2</v>
      </c>
      <c r="N9" s="69">
        <v>1270261.7324999999</v>
      </c>
      <c r="O9" s="69">
        <v>40281539.499300003</v>
      </c>
      <c r="P9" s="69">
        <v>4232</v>
      </c>
      <c r="Q9" s="69">
        <v>4191</v>
      </c>
      <c r="R9" s="70">
        <v>0.97828680505844801</v>
      </c>
      <c r="S9" s="69">
        <v>16.9620995982987</v>
      </c>
      <c r="T9" s="69">
        <v>16.478848270102599</v>
      </c>
      <c r="U9" s="71">
        <v>2.8490065477775501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83953.791500000007</v>
      </c>
      <c r="E10" s="69">
        <v>111657.2001</v>
      </c>
      <c r="F10" s="70">
        <v>75.188874004373304</v>
      </c>
      <c r="G10" s="69">
        <v>101228.67230000001</v>
      </c>
      <c r="H10" s="70">
        <v>-17.0652053489395</v>
      </c>
      <c r="I10" s="69">
        <v>22623.932199999999</v>
      </c>
      <c r="J10" s="70">
        <v>26.9480767881698</v>
      </c>
      <c r="K10" s="69">
        <v>27408.008000000002</v>
      </c>
      <c r="L10" s="70">
        <v>27.075340787611999</v>
      </c>
      <c r="M10" s="70">
        <v>-0.17455029201684399</v>
      </c>
      <c r="N10" s="69">
        <v>1672361.7905999999</v>
      </c>
      <c r="O10" s="69">
        <v>56715499.977200001</v>
      </c>
      <c r="P10" s="69">
        <v>73085</v>
      </c>
      <c r="Q10" s="69">
        <v>79181</v>
      </c>
      <c r="R10" s="70">
        <v>-7.6988166353039302</v>
      </c>
      <c r="S10" s="69">
        <v>1.14871439419854</v>
      </c>
      <c r="T10" s="69">
        <v>1.08301202182342</v>
      </c>
      <c r="U10" s="71">
        <v>5.7196438650844801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53162.276700000002</v>
      </c>
      <c r="E11" s="69">
        <v>75060.906099999993</v>
      </c>
      <c r="F11" s="70">
        <v>70.825519517676099</v>
      </c>
      <c r="G11" s="69">
        <v>73703.642300000007</v>
      </c>
      <c r="H11" s="70">
        <v>-27.8702177517759</v>
      </c>
      <c r="I11" s="69">
        <v>10550.682000000001</v>
      </c>
      <c r="J11" s="70">
        <v>19.846181644060401</v>
      </c>
      <c r="K11" s="69">
        <v>16452.699799999999</v>
      </c>
      <c r="L11" s="70">
        <v>22.322777120066402</v>
      </c>
      <c r="M11" s="70">
        <v>-0.35872640185168903</v>
      </c>
      <c r="N11" s="69">
        <v>1210469.2224000001</v>
      </c>
      <c r="O11" s="69">
        <v>23321408.9683</v>
      </c>
      <c r="P11" s="69">
        <v>2671</v>
      </c>
      <c r="Q11" s="69">
        <v>2863</v>
      </c>
      <c r="R11" s="70">
        <v>-6.7062521830247999</v>
      </c>
      <c r="S11" s="69">
        <v>19.9035105578435</v>
      </c>
      <c r="T11" s="69">
        <v>21.2748291302829</v>
      </c>
      <c r="U11" s="71">
        <v>-6.8898326677301496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349262.07089999999</v>
      </c>
      <c r="E12" s="69">
        <v>323735.9559</v>
      </c>
      <c r="F12" s="70">
        <v>107.88485632651999</v>
      </c>
      <c r="G12" s="69">
        <v>307123.27140000003</v>
      </c>
      <c r="H12" s="70">
        <v>13.720484060980899</v>
      </c>
      <c r="I12" s="69">
        <v>12696.472599999999</v>
      </c>
      <c r="J12" s="70">
        <v>3.6352280015069902</v>
      </c>
      <c r="K12" s="69">
        <v>-9777.8577999999998</v>
      </c>
      <c r="L12" s="70">
        <v>-3.1836916022118098</v>
      </c>
      <c r="M12" s="70">
        <v>-2.2984922525668199</v>
      </c>
      <c r="N12" s="69">
        <v>9278983.3114</v>
      </c>
      <c r="O12" s="69">
        <v>82904586.725199997</v>
      </c>
      <c r="P12" s="69">
        <v>3393</v>
      </c>
      <c r="Q12" s="69">
        <v>3899</v>
      </c>
      <c r="R12" s="70">
        <v>-12.9776865863042</v>
      </c>
      <c r="S12" s="69">
        <v>102.93606569407601</v>
      </c>
      <c r="T12" s="69">
        <v>71.699141061810707</v>
      </c>
      <c r="U12" s="71">
        <v>30.345947673093399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331216.86680000002</v>
      </c>
      <c r="E13" s="69">
        <v>430034.9105</v>
      </c>
      <c r="F13" s="70">
        <v>77.020925211605601</v>
      </c>
      <c r="G13" s="69">
        <v>463333.10129999998</v>
      </c>
      <c r="H13" s="70">
        <v>-28.514309495547401</v>
      </c>
      <c r="I13" s="69">
        <v>76822.969800000006</v>
      </c>
      <c r="J13" s="70">
        <v>23.194159929780501</v>
      </c>
      <c r="K13" s="69">
        <v>104243.25049999999</v>
      </c>
      <c r="L13" s="70">
        <v>22.4985545404632</v>
      </c>
      <c r="M13" s="70">
        <v>-0.26304130548960603</v>
      </c>
      <c r="N13" s="69">
        <v>8722845.2763999999</v>
      </c>
      <c r="O13" s="69">
        <v>117399918.2537</v>
      </c>
      <c r="P13" s="69">
        <v>10379</v>
      </c>
      <c r="Q13" s="69">
        <v>10954</v>
      </c>
      <c r="R13" s="70">
        <v>-5.2492240277524198</v>
      </c>
      <c r="S13" s="69">
        <v>31.9122137778206</v>
      </c>
      <c r="T13" s="69">
        <v>34.571174420303102</v>
      </c>
      <c r="U13" s="71">
        <v>-8.3321096461521709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168965.55710000001</v>
      </c>
      <c r="E14" s="69">
        <v>159134.9963</v>
      </c>
      <c r="F14" s="70">
        <v>106.177497740012</v>
      </c>
      <c r="G14" s="69">
        <v>215402.5147</v>
      </c>
      <c r="H14" s="70">
        <v>-21.558224454656301</v>
      </c>
      <c r="I14" s="69">
        <v>28238.793300000001</v>
      </c>
      <c r="J14" s="70">
        <v>16.7127512758634</v>
      </c>
      <c r="K14" s="69">
        <v>47194.978799999997</v>
      </c>
      <c r="L14" s="70">
        <v>21.910133623895</v>
      </c>
      <c r="M14" s="70">
        <v>-0.40165682837429301</v>
      </c>
      <c r="N14" s="69">
        <v>3754687.8314999999</v>
      </c>
      <c r="O14" s="69">
        <v>56497633.628799997</v>
      </c>
      <c r="P14" s="69">
        <v>2283</v>
      </c>
      <c r="Q14" s="69">
        <v>3054</v>
      </c>
      <c r="R14" s="70">
        <v>-25.245579567779998</v>
      </c>
      <c r="S14" s="69">
        <v>74.010318484450295</v>
      </c>
      <c r="T14" s="69">
        <v>70.867886280288204</v>
      </c>
      <c r="U14" s="71">
        <v>4.2459379563707298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124705.40150000001</v>
      </c>
      <c r="E15" s="69">
        <v>136749.1912</v>
      </c>
      <c r="F15" s="70">
        <v>91.192789080276498</v>
      </c>
      <c r="G15" s="69">
        <v>160235.25219999999</v>
      </c>
      <c r="H15" s="70">
        <v>-22.173554328514999</v>
      </c>
      <c r="I15" s="69">
        <v>27551.366600000001</v>
      </c>
      <c r="J15" s="70">
        <v>22.093162179506699</v>
      </c>
      <c r="K15" s="69">
        <v>34948.881399999998</v>
      </c>
      <c r="L15" s="70">
        <v>21.810981616191398</v>
      </c>
      <c r="M15" s="70">
        <v>-0.211666711598958</v>
      </c>
      <c r="N15" s="69">
        <v>3932537.2085000002</v>
      </c>
      <c r="O15" s="69">
        <v>44800677.876999997</v>
      </c>
      <c r="P15" s="69">
        <v>4151</v>
      </c>
      <c r="Q15" s="69">
        <v>4785</v>
      </c>
      <c r="R15" s="70">
        <v>-13.2497387669801</v>
      </c>
      <c r="S15" s="69">
        <v>30.042255239701301</v>
      </c>
      <c r="T15" s="69">
        <v>31.950063343782698</v>
      </c>
      <c r="U15" s="71">
        <v>-6.3504157356341704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640388.68149999995</v>
      </c>
      <c r="E16" s="69">
        <v>522760.97779999999</v>
      </c>
      <c r="F16" s="70">
        <v>122.501240279071</v>
      </c>
      <c r="G16" s="69">
        <v>495878.96120000002</v>
      </c>
      <c r="H16" s="70">
        <v>29.142135804732298</v>
      </c>
      <c r="I16" s="69">
        <v>-11878.658100000001</v>
      </c>
      <c r="J16" s="70">
        <v>-1.85491381143344</v>
      </c>
      <c r="K16" s="69">
        <v>33710.824399999998</v>
      </c>
      <c r="L16" s="70">
        <v>6.7981961401269499</v>
      </c>
      <c r="M16" s="70">
        <v>-1.3523692556151199</v>
      </c>
      <c r="N16" s="69">
        <v>12510313.2567</v>
      </c>
      <c r="O16" s="69">
        <v>323209499.97359997</v>
      </c>
      <c r="P16" s="69">
        <v>31836</v>
      </c>
      <c r="Q16" s="69">
        <v>29239</v>
      </c>
      <c r="R16" s="70">
        <v>8.8819727076849393</v>
      </c>
      <c r="S16" s="69">
        <v>20.115236885915301</v>
      </c>
      <c r="T16" s="69">
        <v>19.261974335647601</v>
      </c>
      <c r="U16" s="71">
        <v>4.2418717468108804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778565.38190000004</v>
      </c>
      <c r="E17" s="69">
        <v>531942.59530000004</v>
      </c>
      <c r="F17" s="70">
        <v>146.36266935173899</v>
      </c>
      <c r="G17" s="69">
        <v>853053.41929999995</v>
      </c>
      <c r="H17" s="70">
        <v>-8.7319311680531904</v>
      </c>
      <c r="I17" s="69">
        <v>42538.263099999996</v>
      </c>
      <c r="J17" s="70">
        <v>5.4636725558218702</v>
      </c>
      <c r="K17" s="69">
        <v>37891.641100000001</v>
      </c>
      <c r="L17" s="70">
        <v>4.4418837370223798</v>
      </c>
      <c r="M17" s="70">
        <v>0.12262920963853401</v>
      </c>
      <c r="N17" s="69">
        <v>8607702.2808999997</v>
      </c>
      <c r="O17" s="69">
        <v>307638002.4066</v>
      </c>
      <c r="P17" s="69">
        <v>9246</v>
      </c>
      <c r="Q17" s="69">
        <v>9759</v>
      </c>
      <c r="R17" s="70">
        <v>-5.2566861358745802</v>
      </c>
      <c r="S17" s="69">
        <v>84.205643727017105</v>
      </c>
      <c r="T17" s="69">
        <v>46.444860610718301</v>
      </c>
      <c r="U17" s="71">
        <v>44.843530011734103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1607592.9990999999</v>
      </c>
      <c r="E18" s="69">
        <v>1484300.105</v>
      </c>
      <c r="F18" s="70">
        <v>108.306466710113</v>
      </c>
      <c r="G18" s="69">
        <v>1479951.2202000001</v>
      </c>
      <c r="H18" s="70">
        <v>8.6247287855035299</v>
      </c>
      <c r="I18" s="69">
        <v>202821.86540000001</v>
      </c>
      <c r="J18" s="70">
        <v>12.6164934478782</v>
      </c>
      <c r="K18" s="69">
        <v>243095.81779999999</v>
      </c>
      <c r="L18" s="70">
        <v>16.425934482296501</v>
      </c>
      <c r="M18" s="70">
        <v>-0.16567110353636</v>
      </c>
      <c r="N18" s="69">
        <v>29760191.832800001</v>
      </c>
      <c r="O18" s="69">
        <v>713668207.20940006</v>
      </c>
      <c r="P18" s="69">
        <v>65565</v>
      </c>
      <c r="Q18" s="69">
        <v>68654</v>
      </c>
      <c r="R18" s="70">
        <v>-4.4993736708713197</v>
      </c>
      <c r="S18" s="69">
        <v>24.519072662243602</v>
      </c>
      <c r="T18" s="69">
        <v>25.6808450024762</v>
      </c>
      <c r="U18" s="71">
        <v>-4.7382393136816896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570023.31519999995</v>
      </c>
      <c r="E19" s="69">
        <v>608328.27280000004</v>
      </c>
      <c r="F19" s="70">
        <v>93.703242260352198</v>
      </c>
      <c r="G19" s="69">
        <v>873871.67330000002</v>
      </c>
      <c r="H19" s="70">
        <v>-34.770363588120198</v>
      </c>
      <c r="I19" s="69">
        <v>28755.668300000001</v>
      </c>
      <c r="J19" s="70">
        <v>5.0446477421560703</v>
      </c>
      <c r="K19" s="69">
        <v>65019.720999999998</v>
      </c>
      <c r="L19" s="70">
        <v>7.4404197992213401</v>
      </c>
      <c r="M19" s="70">
        <v>-0.55773928497786096</v>
      </c>
      <c r="N19" s="69">
        <v>11976381.5516</v>
      </c>
      <c r="O19" s="69">
        <v>234366743.86070001</v>
      </c>
      <c r="P19" s="69">
        <v>14038</v>
      </c>
      <c r="Q19" s="69">
        <v>13925</v>
      </c>
      <c r="R19" s="70">
        <v>0.81149012567325296</v>
      </c>
      <c r="S19" s="69">
        <v>40.605735517879999</v>
      </c>
      <c r="T19" s="69">
        <v>46.4932155834829</v>
      </c>
      <c r="U19" s="71">
        <v>-14.4991341506681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1279168.4165000001</v>
      </c>
      <c r="E20" s="69">
        <v>1067702.4595000001</v>
      </c>
      <c r="F20" s="70">
        <v>119.80570102826501</v>
      </c>
      <c r="G20" s="69">
        <v>931763.50809999998</v>
      </c>
      <c r="H20" s="70">
        <v>37.284665623835103</v>
      </c>
      <c r="I20" s="69">
        <v>61031.648500000003</v>
      </c>
      <c r="J20" s="70">
        <v>4.7711972647817502</v>
      </c>
      <c r="K20" s="69">
        <v>63792.867899999997</v>
      </c>
      <c r="L20" s="70">
        <v>6.84646558331983</v>
      </c>
      <c r="M20" s="70">
        <v>-4.3284139605205003E-2</v>
      </c>
      <c r="N20" s="69">
        <v>27520448.193399999</v>
      </c>
      <c r="O20" s="69">
        <v>367110365.04619998</v>
      </c>
      <c r="P20" s="69">
        <v>42049</v>
      </c>
      <c r="Q20" s="69">
        <v>42540</v>
      </c>
      <c r="R20" s="70">
        <v>-1.15420780441937</v>
      </c>
      <c r="S20" s="69">
        <v>30.420899819258501</v>
      </c>
      <c r="T20" s="69">
        <v>33.157667045133998</v>
      </c>
      <c r="U20" s="71">
        <v>-8.99633883986216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365268.03259999998</v>
      </c>
      <c r="E21" s="69">
        <v>396949.96260000003</v>
      </c>
      <c r="F21" s="70">
        <v>92.018659028839494</v>
      </c>
      <c r="G21" s="69">
        <v>382188.97639999999</v>
      </c>
      <c r="H21" s="70">
        <v>-4.4273762051918704</v>
      </c>
      <c r="I21" s="69">
        <v>32750.781900000002</v>
      </c>
      <c r="J21" s="70">
        <v>8.9662327324069295</v>
      </c>
      <c r="K21" s="69">
        <v>45406.892099999997</v>
      </c>
      <c r="L21" s="70">
        <v>11.880743533658899</v>
      </c>
      <c r="M21" s="70">
        <v>-0.27872663410055298</v>
      </c>
      <c r="N21" s="69">
        <v>6905651.8377999999</v>
      </c>
      <c r="O21" s="69">
        <v>138847761.3215</v>
      </c>
      <c r="P21" s="69">
        <v>34110</v>
      </c>
      <c r="Q21" s="69">
        <v>31759</v>
      </c>
      <c r="R21" s="70">
        <v>7.4026260272678703</v>
      </c>
      <c r="S21" s="69">
        <v>10.7085321782469</v>
      </c>
      <c r="T21" s="69">
        <v>11.4150265216159</v>
      </c>
      <c r="U21" s="71">
        <v>-6.5974900351350803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889707.05870000005</v>
      </c>
      <c r="E22" s="69">
        <v>888505.60640000005</v>
      </c>
      <c r="F22" s="70">
        <v>100.13522169036899</v>
      </c>
      <c r="G22" s="69">
        <v>887791.66390000004</v>
      </c>
      <c r="H22" s="70">
        <v>0.215748229892787</v>
      </c>
      <c r="I22" s="69">
        <v>60481.625599999999</v>
      </c>
      <c r="J22" s="70">
        <v>6.7979257901328802</v>
      </c>
      <c r="K22" s="69">
        <v>119612.4035</v>
      </c>
      <c r="L22" s="70">
        <v>13.4730262024034</v>
      </c>
      <c r="M22" s="70">
        <v>-0.49435322901106998</v>
      </c>
      <c r="N22" s="69">
        <v>15537032.367000001</v>
      </c>
      <c r="O22" s="69">
        <v>424028195.38889998</v>
      </c>
      <c r="P22" s="69">
        <v>53805</v>
      </c>
      <c r="Q22" s="69">
        <v>57057</v>
      </c>
      <c r="R22" s="70">
        <v>-5.6995635943004404</v>
      </c>
      <c r="S22" s="69">
        <v>16.535769142273001</v>
      </c>
      <c r="T22" s="69">
        <v>16.292648183395599</v>
      </c>
      <c r="U22" s="71">
        <v>1.47027305948497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2353028.5957999998</v>
      </c>
      <c r="E23" s="69">
        <v>2641803.1793</v>
      </c>
      <c r="F23" s="70">
        <v>89.069034901513106</v>
      </c>
      <c r="G23" s="69">
        <v>2218882.1140999999</v>
      </c>
      <c r="H23" s="70">
        <v>6.04567862562679</v>
      </c>
      <c r="I23" s="69">
        <v>234682.6728</v>
      </c>
      <c r="J23" s="70">
        <v>9.9736430410957606</v>
      </c>
      <c r="K23" s="69">
        <v>170081.38800000001</v>
      </c>
      <c r="L23" s="70">
        <v>7.66518360390618</v>
      </c>
      <c r="M23" s="70">
        <v>0.37982571496888301</v>
      </c>
      <c r="N23" s="69">
        <v>47963608.282200001</v>
      </c>
      <c r="O23" s="69">
        <v>926904535.77839994</v>
      </c>
      <c r="P23" s="69">
        <v>76945</v>
      </c>
      <c r="Q23" s="69">
        <v>78858</v>
      </c>
      <c r="R23" s="70">
        <v>-2.4258794288467902</v>
      </c>
      <c r="S23" s="69">
        <v>30.5806562583664</v>
      </c>
      <c r="T23" s="69">
        <v>33.0543391539222</v>
      </c>
      <c r="U23" s="71">
        <v>-8.0890445079284898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232923.9227</v>
      </c>
      <c r="E24" s="69">
        <v>296241.37229999999</v>
      </c>
      <c r="F24" s="70">
        <v>78.626398767867201</v>
      </c>
      <c r="G24" s="69">
        <v>275911.14110000001</v>
      </c>
      <c r="H24" s="70">
        <v>-15.580095181593199</v>
      </c>
      <c r="I24" s="69">
        <v>37589.952400000002</v>
      </c>
      <c r="J24" s="70">
        <v>16.138296128738499</v>
      </c>
      <c r="K24" s="69">
        <v>43011.552199999998</v>
      </c>
      <c r="L24" s="70">
        <v>15.588914615235201</v>
      </c>
      <c r="M24" s="70">
        <v>-0.126049852253414</v>
      </c>
      <c r="N24" s="69">
        <v>4226264.1722999997</v>
      </c>
      <c r="O24" s="69">
        <v>97256366.388999999</v>
      </c>
      <c r="P24" s="69">
        <v>26338</v>
      </c>
      <c r="Q24" s="69">
        <v>28491</v>
      </c>
      <c r="R24" s="70">
        <v>-7.5567723140640899</v>
      </c>
      <c r="S24" s="69">
        <v>8.8436450261978905</v>
      </c>
      <c r="T24" s="69">
        <v>9.8958202098908394</v>
      </c>
      <c r="U24" s="71">
        <v>-11.8975284577349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268230.08880000003</v>
      </c>
      <c r="E25" s="69">
        <v>357238.76390000002</v>
      </c>
      <c r="F25" s="70">
        <v>75.0842618174226</v>
      </c>
      <c r="G25" s="69">
        <v>256574.2591</v>
      </c>
      <c r="H25" s="70">
        <v>4.5428679170256103</v>
      </c>
      <c r="I25" s="69">
        <v>21610.230100000001</v>
      </c>
      <c r="J25" s="70">
        <v>8.0566017767354996</v>
      </c>
      <c r="K25" s="69">
        <v>28461.174599999998</v>
      </c>
      <c r="L25" s="70">
        <v>11.092763046392401</v>
      </c>
      <c r="M25" s="70">
        <v>-0.24071193815029701</v>
      </c>
      <c r="N25" s="69">
        <v>5268305.3388999999</v>
      </c>
      <c r="O25" s="69">
        <v>97244636.683500007</v>
      </c>
      <c r="P25" s="69">
        <v>19342</v>
      </c>
      <c r="Q25" s="69">
        <v>23217</v>
      </c>
      <c r="R25" s="70">
        <v>-16.690356204505299</v>
      </c>
      <c r="S25" s="69">
        <v>13.867753531175699</v>
      </c>
      <c r="T25" s="69">
        <v>15.6423415385278</v>
      </c>
      <c r="U25" s="71">
        <v>-12.796506682662899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568333.32640000002</v>
      </c>
      <c r="E26" s="69">
        <v>592238.77579999994</v>
      </c>
      <c r="F26" s="70">
        <v>95.963545384594497</v>
      </c>
      <c r="G26" s="69">
        <v>503923.00559999997</v>
      </c>
      <c r="H26" s="70">
        <v>12.781778185203001</v>
      </c>
      <c r="I26" s="69">
        <v>98756.616999999998</v>
      </c>
      <c r="J26" s="70">
        <v>17.3765310624234</v>
      </c>
      <c r="K26" s="69">
        <v>110423.8573</v>
      </c>
      <c r="L26" s="70">
        <v>21.912843048021401</v>
      </c>
      <c r="M26" s="70">
        <v>-0.105658691747223</v>
      </c>
      <c r="N26" s="69">
        <v>8430674.8007999994</v>
      </c>
      <c r="O26" s="69">
        <v>198775581.3495</v>
      </c>
      <c r="P26" s="69">
        <v>45058</v>
      </c>
      <c r="Q26" s="69">
        <v>45383</v>
      </c>
      <c r="R26" s="70">
        <v>-0.71612718418790899</v>
      </c>
      <c r="S26" s="69">
        <v>12.613372240223701</v>
      </c>
      <c r="T26" s="69">
        <v>12.568894815239201</v>
      </c>
      <c r="U26" s="71">
        <v>0.35262120341368502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226845.5196</v>
      </c>
      <c r="E27" s="69">
        <v>284820.17489999998</v>
      </c>
      <c r="F27" s="70">
        <v>79.645172495117393</v>
      </c>
      <c r="G27" s="69">
        <v>266409.1557</v>
      </c>
      <c r="H27" s="70">
        <v>-14.8507043596325</v>
      </c>
      <c r="I27" s="69">
        <v>59871.012900000002</v>
      </c>
      <c r="J27" s="70">
        <v>26.392856691889499</v>
      </c>
      <c r="K27" s="69">
        <v>75087.317800000004</v>
      </c>
      <c r="L27" s="70">
        <v>28.1849614374946</v>
      </c>
      <c r="M27" s="70">
        <v>-0.202648134809258</v>
      </c>
      <c r="N27" s="69">
        <v>4165064.7082000002</v>
      </c>
      <c r="O27" s="69">
        <v>89282644.926400006</v>
      </c>
      <c r="P27" s="69">
        <v>32863</v>
      </c>
      <c r="Q27" s="69">
        <v>34364</v>
      </c>
      <c r="R27" s="70">
        <v>-4.3679431963682998</v>
      </c>
      <c r="S27" s="69">
        <v>6.9027635821440496</v>
      </c>
      <c r="T27" s="69">
        <v>7.7628515190315399</v>
      </c>
      <c r="U27" s="71">
        <v>-12.4600520741048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1037448.0977</v>
      </c>
      <c r="E28" s="69">
        <v>1297674.8332</v>
      </c>
      <c r="F28" s="70">
        <v>79.946691664020804</v>
      </c>
      <c r="G28" s="69">
        <v>938639.90619999997</v>
      </c>
      <c r="H28" s="70">
        <v>10.526740962891299</v>
      </c>
      <c r="I28" s="69">
        <v>39470.953600000001</v>
      </c>
      <c r="J28" s="70">
        <v>3.8046195937422098</v>
      </c>
      <c r="K28" s="69">
        <v>56454.324999999997</v>
      </c>
      <c r="L28" s="70">
        <v>6.0144816587385801</v>
      </c>
      <c r="M28" s="70">
        <v>-0.30083384045420802</v>
      </c>
      <c r="N28" s="69">
        <v>21039979.6862</v>
      </c>
      <c r="O28" s="69">
        <v>314921862.49529999</v>
      </c>
      <c r="P28" s="69">
        <v>48873</v>
      </c>
      <c r="Q28" s="69">
        <v>59808</v>
      </c>
      <c r="R28" s="70">
        <v>-18.283507223114</v>
      </c>
      <c r="S28" s="69">
        <v>21.227428185296599</v>
      </c>
      <c r="T28" s="69">
        <v>25.850245666131599</v>
      </c>
      <c r="U28" s="71">
        <v>-21.7775674023341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623992.64159999997</v>
      </c>
      <c r="E29" s="69">
        <v>644996.04909999995</v>
      </c>
      <c r="F29" s="70">
        <v>96.743637805331204</v>
      </c>
      <c r="G29" s="69">
        <v>596061.73340000003</v>
      </c>
      <c r="H29" s="70">
        <v>4.6859086290742296</v>
      </c>
      <c r="I29" s="69">
        <v>78746.618499999997</v>
      </c>
      <c r="J29" s="70">
        <v>12.6197992171964</v>
      </c>
      <c r="K29" s="69">
        <v>98094.194399999993</v>
      </c>
      <c r="L29" s="70">
        <v>16.457052835863198</v>
      </c>
      <c r="M29" s="70">
        <v>-0.19723466835464401</v>
      </c>
      <c r="N29" s="69">
        <v>10364970.9584</v>
      </c>
      <c r="O29" s="69">
        <v>215783054.84990001</v>
      </c>
      <c r="P29" s="69">
        <v>109293</v>
      </c>
      <c r="Q29" s="69">
        <v>112172</v>
      </c>
      <c r="R29" s="70">
        <v>-2.5665941589701502</v>
      </c>
      <c r="S29" s="69">
        <v>5.7093559660728497</v>
      </c>
      <c r="T29" s="69">
        <v>6.5332284170737802</v>
      </c>
      <c r="U29" s="71">
        <v>-14.430216926334399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771342.88320000004</v>
      </c>
      <c r="E30" s="69">
        <v>1030407.9689</v>
      </c>
      <c r="F30" s="70">
        <v>74.858008330762203</v>
      </c>
      <c r="G30" s="69">
        <v>761051.75089999998</v>
      </c>
      <c r="H30" s="70">
        <v>1.3522250343461999</v>
      </c>
      <c r="I30" s="69">
        <v>66874.515899999999</v>
      </c>
      <c r="J30" s="70">
        <v>8.6698817551234502</v>
      </c>
      <c r="K30" s="69">
        <v>113207.1001</v>
      </c>
      <c r="L30" s="70">
        <v>14.8750856911011</v>
      </c>
      <c r="M30" s="70">
        <v>-0.40927277669927697</v>
      </c>
      <c r="N30" s="69">
        <v>13617952.166300001</v>
      </c>
      <c r="O30" s="69">
        <v>385552169.80519998</v>
      </c>
      <c r="P30" s="69">
        <v>62832</v>
      </c>
      <c r="Q30" s="69">
        <v>64083</v>
      </c>
      <c r="R30" s="70">
        <v>-1.9521557979495401</v>
      </c>
      <c r="S30" s="69">
        <v>12.2762745607334</v>
      </c>
      <c r="T30" s="69">
        <v>13.109710807858599</v>
      </c>
      <c r="U30" s="71">
        <v>-6.7889997327934104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473010.27470000001</v>
      </c>
      <c r="E31" s="69">
        <v>967527.9216</v>
      </c>
      <c r="F31" s="70">
        <v>48.888539972860301</v>
      </c>
      <c r="G31" s="69">
        <v>1225466.4948</v>
      </c>
      <c r="H31" s="70">
        <v>-61.401615082328597</v>
      </c>
      <c r="I31" s="69">
        <v>26502.184300000001</v>
      </c>
      <c r="J31" s="70">
        <v>5.60287708693191</v>
      </c>
      <c r="K31" s="69">
        <v>4947.4458000000004</v>
      </c>
      <c r="L31" s="70">
        <v>0.40371938531109602</v>
      </c>
      <c r="M31" s="70">
        <v>4.3567407044661302</v>
      </c>
      <c r="N31" s="69">
        <v>34142154.103</v>
      </c>
      <c r="O31" s="69">
        <v>350771471.31110001</v>
      </c>
      <c r="P31" s="69">
        <v>20980</v>
      </c>
      <c r="Q31" s="69">
        <v>37592</v>
      </c>
      <c r="R31" s="70">
        <v>-44.190253245371402</v>
      </c>
      <c r="S31" s="69">
        <v>22.5457709580553</v>
      </c>
      <c r="T31" s="69">
        <v>41.913708778463501</v>
      </c>
      <c r="U31" s="71">
        <v>-85.904970189047006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104138.1651</v>
      </c>
      <c r="E32" s="69">
        <v>142727.58749999999</v>
      </c>
      <c r="F32" s="70">
        <v>72.962884698096602</v>
      </c>
      <c r="G32" s="69">
        <v>130768.94130000001</v>
      </c>
      <c r="H32" s="70">
        <v>-20.3647562909497</v>
      </c>
      <c r="I32" s="69">
        <v>29632.573100000001</v>
      </c>
      <c r="J32" s="70">
        <v>28.455055907260299</v>
      </c>
      <c r="K32" s="69">
        <v>35751.110099999998</v>
      </c>
      <c r="L32" s="70">
        <v>27.3391447117267</v>
      </c>
      <c r="M32" s="70">
        <v>-0.17114257383577</v>
      </c>
      <c r="N32" s="69">
        <v>1725766.6059000001</v>
      </c>
      <c r="O32" s="69">
        <v>46992964.864200003</v>
      </c>
      <c r="P32" s="69">
        <v>23100</v>
      </c>
      <c r="Q32" s="69">
        <v>27887</v>
      </c>
      <c r="R32" s="70">
        <v>-17.165704450102201</v>
      </c>
      <c r="S32" s="69">
        <v>4.5081456753246698</v>
      </c>
      <c r="T32" s="69">
        <v>4.2104636640728703</v>
      </c>
      <c r="U32" s="71">
        <v>6.6032030171778002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32.4788</v>
      </c>
      <c r="H33" s="72"/>
      <c r="I33" s="72"/>
      <c r="J33" s="72"/>
      <c r="K33" s="69">
        <v>7.3423999999999996</v>
      </c>
      <c r="L33" s="70">
        <v>22.606746554675698</v>
      </c>
      <c r="M33" s="72"/>
      <c r="N33" s="69">
        <v>8.0531000000000006</v>
      </c>
      <c r="O33" s="69">
        <v>5002.4859999999999</v>
      </c>
      <c r="P33" s="72"/>
      <c r="Q33" s="69">
        <v>3</v>
      </c>
      <c r="R33" s="72"/>
      <c r="S33" s="72"/>
      <c r="T33" s="69">
        <v>2.6843666666666701</v>
      </c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167927.75279999999</v>
      </c>
      <c r="E35" s="69">
        <v>145386.69500000001</v>
      </c>
      <c r="F35" s="70">
        <v>115.50420951518301</v>
      </c>
      <c r="G35" s="69">
        <v>183477.89660000001</v>
      </c>
      <c r="H35" s="70">
        <v>-8.4752136841315995</v>
      </c>
      <c r="I35" s="69">
        <v>15324.9884</v>
      </c>
      <c r="J35" s="70">
        <v>9.1259414506974803</v>
      </c>
      <c r="K35" s="69">
        <v>27867.001400000001</v>
      </c>
      <c r="L35" s="70">
        <v>15.188206272471501</v>
      </c>
      <c r="M35" s="70">
        <v>-0.450066830656563</v>
      </c>
      <c r="N35" s="69">
        <v>3949608.6603000001</v>
      </c>
      <c r="O35" s="69">
        <v>56848679.926399998</v>
      </c>
      <c r="P35" s="69">
        <v>10724</v>
      </c>
      <c r="Q35" s="69">
        <v>17797</v>
      </c>
      <c r="R35" s="70">
        <v>-39.742653256166797</v>
      </c>
      <c r="S35" s="69">
        <v>15.659059380827999</v>
      </c>
      <c r="T35" s="69">
        <v>15.066308995898201</v>
      </c>
      <c r="U35" s="71">
        <v>3.78535115369439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636029.9044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117219.1292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156803.32060000001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182846.1537</v>
      </c>
      <c r="E39" s="69">
        <v>289159.848</v>
      </c>
      <c r="F39" s="70">
        <v>63.233590335820097</v>
      </c>
      <c r="G39" s="69">
        <v>238270.9405</v>
      </c>
      <c r="H39" s="70">
        <v>-23.261244818060401</v>
      </c>
      <c r="I39" s="69">
        <v>8175.7183000000005</v>
      </c>
      <c r="J39" s="70">
        <v>4.4713646607049196</v>
      </c>
      <c r="K39" s="69">
        <v>12146.9789</v>
      </c>
      <c r="L39" s="70">
        <v>5.0979690911993503</v>
      </c>
      <c r="M39" s="70">
        <v>-0.32693401649030601</v>
      </c>
      <c r="N39" s="69">
        <v>3434223.1617000001</v>
      </c>
      <c r="O39" s="69">
        <v>90654722.922000006</v>
      </c>
      <c r="P39" s="69">
        <v>292</v>
      </c>
      <c r="Q39" s="69">
        <v>363</v>
      </c>
      <c r="R39" s="70">
        <v>-19.559228650137701</v>
      </c>
      <c r="S39" s="69">
        <v>626.18545787671201</v>
      </c>
      <c r="T39" s="69">
        <v>1719.0765385674899</v>
      </c>
      <c r="U39" s="71">
        <v>-174.53153326118201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376341.58669999999</v>
      </c>
      <c r="E40" s="69">
        <v>563149.31790000002</v>
      </c>
      <c r="F40" s="70">
        <v>66.828028506433895</v>
      </c>
      <c r="G40" s="69">
        <v>513876.49359999999</v>
      </c>
      <c r="H40" s="70">
        <v>-26.7641950182405</v>
      </c>
      <c r="I40" s="69">
        <v>24079.422699999999</v>
      </c>
      <c r="J40" s="70">
        <v>6.3982890945280699</v>
      </c>
      <c r="K40" s="69">
        <v>39571.483699999997</v>
      </c>
      <c r="L40" s="70">
        <v>7.7005825704886801</v>
      </c>
      <c r="M40" s="70">
        <v>-0.39149558094532599</v>
      </c>
      <c r="N40" s="69">
        <v>8223541.9857000001</v>
      </c>
      <c r="O40" s="69">
        <v>170900780.0821</v>
      </c>
      <c r="P40" s="69">
        <v>2158</v>
      </c>
      <c r="Q40" s="69">
        <v>2342</v>
      </c>
      <c r="R40" s="70">
        <v>-7.8565328778821497</v>
      </c>
      <c r="S40" s="69">
        <v>174.393691705283</v>
      </c>
      <c r="T40" s="69">
        <v>214.59188881297999</v>
      </c>
      <c r="U40" s="71">
        <v>-23.050258707540198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210601.82769999999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81071.024699999994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17196.159500000002</v>
      </c>
      <c r="E44" s="75"/>
      <c r="F44" s="75"/>
      <c r="G44" s="74">
        <v>9322.3379000000004</v>
      </c>
      <c r="H44" s="76">
        <v>84.461877315131503</v>
      </c>
      <c r="I44" s="74">
        <v>1562.7986000000001</v>
      </c>
      <c r="J44" s="76">
        <v>9.0880676002103904</v>
      </c>
      <c r="K44" s="74">
        <v>1537.0966000000001</v>
      </c>
      <c r="L44" s="76">
        <v>16.4883167343677</v>
      </c>
      <c r="M44" s="76">
        <v>1.6721135158324001E-2</v>
      </c>
      <c r="N44" s="74">
        <v>348065.65409999999</v>
      </c>
      <c r="O44" s="74">
        <v>10619382.0054</v>
      </c>
      <c r="P44" s="74">
        <v>37</v>
      </c>
      <c r="Q44" s="74">
        <v>41</v>
      </c>
      <c r="R44" s="76">
        <v>-9.7560975609756095</v>
      </c>
      <c r="S44" s="74">
        <v>464.76106756756798</v>
      </c>
      <c r="T44" s="74">
        <v>1073.3756853658499</v>
      </c>
      <c r="U44" s="77">
        <v>-130.95215160417999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58823</v>
      </c>
      <c r="D2" s="32">
        <v>557045.68451880303</v>
      </c>
      <c r="E2" s="32">
        <v>437365.90753162402</v>
      </c>
      <c r="F2" s="32">
        <v>119679.77698717899</v>
      </c>
      <c r="G2" s="32">
        <v>437365.90753162402</v>
      </c>
      <c r="H2" s="32">
        <v>0.214847328169436</v>
      </c>
    </row>
    <row r="3" spans="1:8" ht="14.25" x14ac:dyDescent="0.2">
      <c r="A3" s="32">
        <v>2</v>
      </c>
      <c r="B3" s="33">
        <v>13</v>
      </c>
      <c r="C3" s="32">
        <v>8010.33</v>
      </c>
      <c r="D3" s="32">
        <v>71783.627695181902</v>
      </c>
      <c r="E3" s="32">
        <v>56092.2234543378</v>
      </c>
      <c r="F3" s="32">
        <v>15691.4042408441</v>
      </c>
      <c r="G3" s="32">
        <v>56092.2234543378</v>
      </c>
      <c r="H3" s="32">
        <v>0.218593079573454</v>
      </c>
    </row>
    <row r="4" spans="1:8" ht="14.25" x14ac:dyDescent="0.2">
      <c r="A4" s="32">
        <v>3</v>
      </c>
      <c r="B4" s="33">
        <v>14</v>
      </c>
      <c r="C4" s="32">
        <v>86863</v>
      </c>
      <c r="D4" s="32">
        <v>83955.6140512821</v>
      </c>
      <c r="E4" s="32">
        <v>61329.859769230803</v>
      </c>
      <c r="F4" s="32">
        <v>22625.754282051301</v>
      </c>
      <c r="G4" s="32">
        <v>61329.859769230803</v>
      </c>
      <c r="H4" s="32">
        <v>0.26949662077667502</v>
      </c>
    </row>
    <row r="5" spans="1:8" ht="14.25" x14ac:dyDescent="0.2">
      <c r="A5" s="32">
        <v>4</v>
      </c>
      <c r="B5" s="33">
        <v>15</v>
      </c>
      <c r="C5" s="32">
        <v>3339</v>
      </c>
      <c r="D5" s="32">
        <v>53162.320315384597</v>
      </c>
      <c r="E5" s="32">
        <v>42611.594981196598</v>
      </c>
      <c r="F5" s="32">
        <v>10550.725334188</v>
      </c>
      <c r="G5" s="32">
        <v>42611.594981196598</v>
      </c>
      <c r="H5" s="32">
        <v>0.19846246874846701</v>
      </c>
    </row>
    <row r="6" spans="1:8" ht="14.25" x14ac:dyDescent="0.2">
      <c r="A6" s="32">
        <v>5</v>
      </c>
      <c r="B6" s="33">
        <v>16</v>
      </c>
      <c r="C6" s="32">
        <v>5926</v>
      </c>
      <c r="D6" s="32">
        <v>349262.14310940198</v>
      </c>
      <c r="E6" s="32">
        <v>336565.59907521401</v>
      </c>
      <c r="F6" s="32">
        <v>12696.544034188</v>
      </c>
      <c r="G6" s="32">
        <v>336565.59907521401</v>
      </c>
      <c r="H6" s="32">
        <v>3.6352477028153099E-2</v>
      </c>
    </row>
    <row r="7" spans="1:8" ht="14.25" x14ac:dyDescent="0.2">
      <c r="A7" s="32">
        <v>6</v>
      </c>
      <c r="B7" s="33">
        <v>17</v>
      </c>
      <c r="C7" s="32">
        <v>18559</v>
      </c>
      <c r="D7" s="32">
        <v>331217.06815982901</v>
      </c>
      <c r="E7" s="32">
        <v>254393.896525641</v>
      </c>
      <c r="F7" s="32">
        <v>76823.171634187995</v>
      </c>
      <c r="G7" s="32">
        <v>254393.896525641</v>
      </c>
      <c r="H7" s="32">
        <v>0.23194206766275999</v>
      </c>
    </row>
    <row r="8" spans="1:8" ht="14.25" x14ac:dyDescent="0.2">
      <c r="A8" s="32">
        <v>7</v>
      </c>
      <c r="B8" s="33">
        <v>18</v>
      </c>
      <c r="C8" s="32">
        <v>100283</v>
      </c>
      <c r="D8" s="32">
        <v>168965.55209572599</v>
      </c>
      <c r="E8" s="32">
        <v>140726.76291538501</v>
      </c>
      <c r="F8" s="32">
        <v>28238.789180341901</v>
      </c>
      <c r="G8" s="32">
        <v>140726.76291538501</v>
      </c>
      <c r="H8" s="32">
        <v>0.167127493326825</v>
      </c>
    </row>
    <row r="9" spans="1:8" ht="14.25" x14ac:dyDescent="0.2">
      <c r="A9" s="32">
        <v>8</v>
      </c>
      <c r="B9" s="33">
        <v>19</v>
      </c>
      <c r="C9" s="32">
        <v>25334</v>
      </c>
      <c r="D9" s="32">
        <v>124705.51084273501</v>
      </c>
      <c r="E9" s="32">
        <v>97154.034642735001</v>
      </c>
      <c r="F9" s="32">
        <v>27551.476200000001</v>
      </c>
      <c r="G9" s="32">
        <v>97154.034642735001</v>
      </c>
      <c r="H9" s="32">
        <v>0.220932306951093</v>
      </c>
    </row>
    <row r="10" spans="1:8" ht="14.25" x14ac:dyDescent="0.2">
      <c r="A10" s="32">
        <v>9</v>
      </c>
      <c r="B10" s="33">
        <v>21</v>
      </c>
      <c r="C10" s="32">
        <v>218476</v>
      </c>
      <c r="D10" s="32">
        <v>640388.36761025595</v>
      </c>
      <c r="E10" s="32">
        <v>652267.34023589699</v>
      </c>
      <c r="F10" s="32">
        <v>-11878.972625640999</v>
      </c>
      <c r="G10" s="32">
        <v>652267.34023589699</v>
      </c>
      <c r="H10" s="37">
        <v>-1.8549638354565801E-2</v>
      </c>
    </row>
    <row r="11" spans="1:8" ht="14.25" x14ac:dyDescent="0.2">
      <c r="A11" s="32">
        <v>10</v>
      </c>
      <c r="B11" s="33">
        <v>22</v>
      </c>
      <c r="C11" s="32">
        <v>57583</v>
      </c>
      <c r="D11" s="32">
        <v>778565.450700855</v>
      </c>
      <c r="E11" s="32">
        <v>736027.11914786301</v>
      </c>
      <c r="F11" s="32">
        <v>42538.331552991498</v>
      </c>
      <c r="G11" s="32">
        <v>736027.11914786301</v>
      </c>
      <c r="H11" s="32">
        <v>5.4636808651988097E-2</v>
      </c>
    </row>
    <row r="12" spans="1:8" ht="14.25" x14ac:dyDescent="0.2">
      <c r="A12" s="32">
        <v>11</v>
      </c>
      <c r="B12" s="33">
        <v>23</v>
      </c>
      <c r="C12" s="32">
        <v>203519.72700000001</v>
      </c>
      <c r="D12" s="32">
        <v>1607592.9000085499</v>
      </c>
      <c r="E12" s="32">
        <v>1404771.1254401701</v>
      </c>
      <c r="F12" s="32">
        <v>202821.77456837599</v>
      </c>
      <c r="G12" s="32">
        <v>1404771.1254401701</v>
      </c>
      <c r="H12" s="32">
        <v>0.12616488575391099</v>
      </c>
    </row>
    <row r="13" spans="1:8" ht="14.25" x14ac:dyDescent="0.2">
      <c r="A13" s="32">
        <v>12</v>
      </c>
      <c r="B13" s="33">
        <v>24</v>
      </c>
      <c r="C13" s="32">
        <v>26551.972000000002</v>
      </c>
      <c r="D13" s="32">
        <v>570023.22738034197</v>
      </c>
      <c r="E13" s="32">
        <v>541267.64635128202</v>
      </c>
      <c r="F13" s="32">
        <v>28755.581029059798</v>
      </c>
      <c r="G13" s="32">
        <v>541267.64635128202</v>
      </c>
      <c r="H13" s="32">
        <v>5.0446332092837602E-2</v>
      </c>
    </row>
    <row r="14" spans="1:8" ht="14.25" x14ac:dyDescent="0.2">
      <c r="A14" s="32">
        <v>13</v>
      </c>
      <c r="B14" s="33">
        <v>25</v>
      </c>
      <c r="C14" s="32">
        <v>92774</v>
      </c>
      <c r="D14" s="32">
        <v>1279168.3770000001</v>
      </c>
      <c r="E14" s="32">
        <v>1218136.7679999999</v>
      </c>
      <c r="F14" s="32">
        <v>61031.608999999997</v>
      </c>
      <c r="G14" s="32">
        <v>1218136.7679999999</v>
      </c>
      <c r="H14" s="32">
        <v>4.77119432416988E-2</v>
      </c>
    </row>
    <row r="15" spans="1:8" ht="14.25" x14ac:dyDescent="0.2">
      <c r="A15" s="32">
        <v>14</v>
      </c>
      <c r="B15" s="33">
        <v>26</v>
      </c>
      <c r="C15" s="32">
        <v>86262</v>
      </c>
      <c r="D15" s="32">
        <v>365267.69525957201</v>
      </c>
      <c r="E15" s="32">
        <v>332517.250544679</v>
      </c>
      <c r="F15" s="32">
        <v>32750.444714893001</v>
      </c>
      <c r="G15" s="32">
        <v>332517.250544679</v>
      </c>
      <c r="H15" s="32">
        <v>8.9661487013296806E-2</v>
      </c>
    </row>
    <row r="16" spans="1:8" ht="14.25" x14ac:dyDescent="0.2">
      <c r="A16" s="32">
        <v>15</v>
      </c>
      <c r="B16" s="33">
        <v>27</v>
      </c>
      <c r="C16" s="32">
        <v>116049.822</v>
      </c>
      <c r="D16" s="32">
        <v>889707.70120000001</v>
      </c>
      <c r="E16" s="32">
        <v>829225.43189999997</v>
      </c>
      <c r="F16" s="32">
        <v>60482.2693</v>
      </c>
      <c r="G16" s="32">
        <v>829225.43189999997</v>
      </c>
      <c r="H16" s="32">
        <v>6.7979932306334007E-2</v>
      </c>
    </row>
    <row r="17" spans="1:8" ht="14.25" x14ac:dyDescent="0.2">
      <c r="A17" s="32">
        <v>16</v>
      </c>
      <c r="B17" s="33">
        <v>29</v>
      </c>
      <c r="C17" s="32">
        <v>187158</v>
      </c>
      <c r="D17" s="32">
        <v>2353029.9583991501</v>
      </c>
      <c r="E17" s="32">
        <v>2118345.9501957302</v>
      </c>
      <c r="F17" s="32">
        <v>234684.00820341901</v>
      </c>
      <c r="G17" s="32">
        <v>2118345.9501957302</v>
      </c>
      <c r="H17" s="32">
        <v>9.9736940180346498E-2</v>
      </c>
    </row>
    <row r="18" spans="1:8" ht="14.25" x14ac:dyDescent="0.2">
      <c r="A18" s="32">
        <v>17</v>
      </c>
      <c r="B18" s="33">
        <v>31</v>
      </c>
      <c r="C18" s="32">
        <v>30260.462</v>
      </c>
      <c r="D18" s="32">
        <v>232923.97740541599</v>
      </c>
      <c r="E18" s="32">
        <v>195333.96338386001</v>
      </c>
      <c r="F18" s="32">
        <v>37590.014021555296</v>
      </c>
      <c r="G18" s="32">
        <v>195333.96338386001</v>
      </c>
      <c r="H18" s="32">
        <v>0.161383187940879</v>
      </c>
    </row>
    <row r="19" spans="1:8" ht="14.25" x14ac:dyDescent="0.2">
      <c r="A19" s="32">
        <v>18</v>
      </c>
      <c r="B19" s="33">
        <v>32</v>
      </c>
      <c r="C19" s="32">
        <v>16874.897000000001</v>
      </c>
      <c r="D19" s="32">
        <v>268230.081083617</v>
      </c>
      <c r="E19" s="32">
        <v>246619.85583206499</v>
      </c>
      <c r="F19" s="32">
        <v>21610.225251551899</v>
      </c>
      <c r="G19" s="32">
        <v>246619.85583206499</v>
      </c>
      <c r="H19" s="32">
        <v>8.0566002009354196E-2</v>
      </c>
    </row>
    <row r="20" spans="1:8" ht="14.25" x14ac:dyDescent="0.2">
      <c r="A20" s="32">
        <v>19</v>
      </c>
      <c r="B20" s="33">
        <v>33</v>
      </c>
      <c r="C20" s="32">
        <v>35010.93</v>
      </c>
      <c r="D20" s="32">
        <v>568333.35322441603</v>
      </c>
      <c r="E20" s="32">
        <v>469576.69831377699</v>
      </c>
      <c r="F20" s="32">
        <v>98756.654910639103</v>
      </c>
      <c r="G20" s="32">
        <v>469576.69831377699</v>
      </c>
      <c r="H20" s="32">
        <v>0.173765369127726</v>
      </c>
    </row>
    <row r="21" spans="1:8" ht="14.25" x14ac:dyDescent="0.2">
      <c r="A21" s="32">
        <v>20</v>
      </c>
      <c r="B21" s="33">
        <v>34</v>
      </c>
      <c r="C21" s="32">
        <v>37429.56</v>
      </c>
      <c r="D21" s="32">
        <v>226845.48809447099</v>
      </c>
      <c r="E21" s="32">
        <v>166974.514503527</v>
      </c>
      <c r="F21" s="32">
        <v>59870.973590943599</v>
      </c>
      <c r="G21" s="32">
        <v>166974.514503527</v>
      </c>
      <c r="H21" s="32">
        <v>0.26392843028912299</v>
      </c>
    </row>
    <row r="22" spans="1:8" ht="14.25" x14ac:dyDescent="0.2">
      <c r="A22" s="32">
        <v>21</v>
      </c>
      <c r="B22" s="33">
        <v>35</v>
      </c>
      <c r="C22" s="32">
        <v>45270.137999999999</v>
      </c>
      <c r="D22" s="32">
        <v>1037448.0946531</v>
      </c>
      <c r="E22" s="32">
        <v>997977.15123008797</v>
      </c>
      <c r="F22" s="32">
        <v>39470.943423008801</v>
      </c>
      <c r="G22" s="32">
        <v>997977.15123008797</v>
      </c>
      <c r="H22" s="32">
        <v>3.8046186239521898E-2</v>
      </c>
    </row>
    <row r="23" spans="1:8" ht="14.25" x14ac:dyDescent="0.2">
      <c r="A23" s="32">
        <v>22</v>
      </c>
      <c r="B23" s="33">
        <v>36</v>
      </c>
      <c r="C23" s="32">
        <v>185142.40299999999</v>
      </c>
      <c r="D23" s="32">
        <v>623992.64155398204</v>
      </c>
      <c r="E23" s="32">
        <v>545246.02236392396</v>
      </c>
      <c r="F23" s="32">
        <v>78746.619190058394</v>
      </c>
      <c r="G23" s="32">
        <v>545246.02236392396</v>
      </c>
      <c r="H23" s="32">
        <v>0.12619799328714701</v>
      </c>
    </row>
    <row r="24" spans="1:8" ht="14.25" x14ac:dyDescent="0.2">
      <c r="A24" s="32">
        <v>23</v>
      </c>
      <c r="B24" s="33">
        <v>37</v>
      </c>
      <c r="C24" s="32">
        <v>95196.786999999997</v>
      </c>
      <c r="D24" s="32">
        <v>771342.91712920403</v>
      </c>
      <c r="E24" s="32">
        <v>704468.34891377005</v>
      </c>
      <c r="F24" s="32">
        <v>66874.568215433799</v>
      </c>
      <c r="G24" s="32">
        <v>704468.34891377005</v>
      </c>
      <c r="H24" s="32">
        <v>8.6698881561431407E-2</v>
      </c>
    </row>
    <row r="25" spans="1:8" ht="14.25" x14ac:dyDescent="0.2">
      <c r="A25" s="32">
        <v>24</v>
      </c>
      <c r="B25" s="33">
        <v>38</v>
      </c>
      <c r="C25" s="32">
        <v>85049.79</v>
      </c>
      <c r="D25" s="32">
        <v>473010.25380176998</v>
      </c>
      <c r="E25" s="32">
        <v>446508.08003362798</v>
      </c>
      <c r="F25" s="32">
        <v>26502.173768141602</v>
      </c>
      <c r="G25" s="32">
        <v>446508.08003362798</v>
      </c>
      <c r="H25" s="32">
        <v>5.6028751079142902E-2</v>
      </c>
    </row>
    <row r="26" spans="1:8" ht="14.25" x14ac:dyDescent="0.2">
      <c r="A26" s="32">
        <v>25</v>
      </c>
      <c r="B26" s="33">
        <v>39</v>
      </c>
      <c r="C26" s="32">
        <v>78052.710000000006</v>
      </c>
      <c r="D26" s="32">
        <v>104138.10008670299</v>
      </c>
      <c r="E26" s="32">
        <v>74505.591590239696</v>
      </c>
      <c r="F26" s="32">
        <v>29632.508496463299</v>
      </c>
      <c r="G26" s="32">
        <v>74505.591590239696</v>
      </c>
      <c r="H26" s="32">
        <v>0.284550116353111</v>
      </c>
    </row>
    <row r="27" spans="1:8" ht="14.25" x14ac:dyDescent="0.2">
      <c r="A27" s="32">
        <v>26</v>
      </c>
      <c r="B27" s="33">
        <v>42</v>
      </c>
      <c r="C27" s="32">
        <v>8962.866</v>
      </c>
      <c r="D27" s="32">
        <v>167927.75219999999</v>
      </c>
      <c r="E27" s="32">
        <v>152602.76130000001</v>
      </c>
      <c r="F27" s="32">
        <v>15324.990900000001</v>
      </c>
      <c r="G27" s="32">
        <v>152602.76130000001</v>
      </c>
      <c r="H27" s="32">
        <v>9.1259429720396204E-2</v>
      </c>
    </row>
    <row r="28" spans="1:8" ht="14.25" x14ac:dyDescent="0.2">
      <c r="A28" s="32">
        <v>27</v>
      </c>
      <c r="B28" s="33">
        <v>75</v>
      </c>
      <c r="C28" s="32">
        <v>303</v>
      </c>
      <c r="D28" s="32">
        <v>182846.15384615399</v>
      </c>
      <c r="E28" s="32">
        <v>174670.43589743599</v>
      </c>
      <c r="F28" s="32">
        <v>8175.7179487179501</v>
      </c>
      <c r="G28" s="32">
        <v>174670.43589743599</v>
      </c>
      <c r="H28" s="32">
        <v>4.4713644650119198E-2</v>
      </c>
    </row>
    <row r="29" spans="1:8" ht="14.25" x14ac:dyDescent="0.2">
      <c r="A29" s="32">
        <v>28</v>
      </c>
      <c r="B29" s="33">
        <v>76</v>
      </c>
      <c r="C29" s="32">
        <v>2655</v>
      </c>
      <c r="D29" s="32">
        <v>376341.57869487198</v>
      </c>
      <c r="E29" s="32">
        <v>352262.16509914497</v>
      </c>
      <c r="F29" s="32">
        <v>24079.413595726499</v>
      </c>
      <c r="G29" s="32">
        <v>352262.16509914497</v>
      </c>
      <c r="H29" s="32">
        <v>6.3982868114738606E-2</v>
      </c>
    </row>
    <row r="30" spans="1:8" ht="14.25" x14ac:dyDescent="0.2">
      <c r="A30" s="32">
        <v>29</v>
      </c>
      <c r="B30" s="33">
        <v>99</v>
      </c>
      <c r="C30" s="32">
        <v>39</v>
      </c>
      <c r="D30" s="32">
        <v>17196.159821496101</v>
      </c>
      <c r="E30" s="32">
        <v>15633.361651917399</v>
      </c>
      <c r="F30" s="32">
        <v>1562.7981695787</v>
      </c>
      <c r="G30" s="32">
        <v>15633.361651917399</v>
      </c>
      <c r="H30" s="32">
        <v>9.08806492729336E-2</v>
      </c>
    </row>
    <row r="31" spans="1:8" ht="14.25" x14ac:dyDescent="0.2">
      <c r="A31" s="32">
        <v>30</v>
      </c>
      <c r="B31" s="33">
        <v>99</v>
      </c>
      <c r="C31" s="32">
        <v>41</v>
      </c>
      <c r="D31" s="32">
        <v>44008.403146509299</v>
      </c>
      <c r="E31" s="32">
        <v>38921.0861356932</v>
      </c>
      <c r="F31" s="32">
        <v>5087.3170108161303</v>
      </c>
      <c r="G31" s="32">
        <v>38921.0861356932</v>
      </c>
      <c r="H31" s="32">
        <v>0.11559876403331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2014-11-14T00:31:51Z</dcterms:modified>
</cp:coreProperties>
</file>