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<sst xmlns="http://schemas.openxmlformats.org/spreadsheetml/2006/main" count="116" uniqueCount="73">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</sst>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35" sqref="J35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1" t="s">
        <v>5</v>
      </c>
      <c r="B3" s="41"/>
      <c r="C3" s="41"/>
      <c r="D3" s="41"/>
      <c r="E3" s="15">
        <f>RA!D7</f>
        <v>15226842.7776</v>
      </c>
      <c r="F3" s="25">
        <f>RA!I7</f>
        <v>1640243.6553</v>
      </c>
      <c r="G3" s="16">
        <f>E3-F3</f>
        <v>13586599.122299999</v>
      </c>
      <c r="H3" s="27">
        <f>RA!J7</f>
        <v>10.772053532416701</v>
      </c>
      <c r="I3" s="20">
        <f>SUM(I4:I40)</f>
        <v>15226847.155552605</v>
      </c>
      <c r="J3" s="21">
        <f>SUM(J4:J40)</f>
        <v>13586599.106851013</v>
      </c>
      <c r="K3" s="22">
        <f>E3-I3</f>
        <v>-4.3779526054859161</v>
      </c>
      <c r="L3" s="22">
        <f>G3-J3</f>
        <v>1.5448985621333122E-2</v>
      </c>
    </row>
    <row r="4" spans="1:13" x14ac:dyDescent="0.15">
      <c r="A4" s="42">
        <f>RA!A8</f>
        <v>41957</v>
      </c>
      <c r="B4" s="12">
        <v>12</v>
      </c>
      <c r="C4" s="39" t="s">
        <v>6</v>
      </c>
      <c r="D4" s="39"/>
      <c r="E4" s="15">
        <f>VLOOKUP(C4,RA!B8:D39,3,0)</f>
        <v>630516.08100000001</v>
      </c>
      <c r="F4" s="25">
        <f>VLOOKUP(C4,RA!B8:I43,8,0)</f>
        <v>129834.4859</v>
      </c>
      <c r="G4" s="16">
        <f t="shared" ref="G4:G40" si="0">E4-F4</f>
        <v>500681.59510000004</v>
      </c>
      <c r="H4" s="27">
        <f>RA!J8</f>
        <v>20.5917802594475</v>
      </c>
      <c r="I4" s="20">
        <f>VLOOKUP(B4,RMS!B:D,3,FALSE)</f>
        <v>630516.81898974394</v>
      </c>
      <c r="J4" s="21">
        <f>VLOOKUP(B4,RMS!B:E,4,FALSE)</f>
        <v>500681.600345299</v>
      </c>
      <c r="K4" s="22">
        <f t="shared" ref="K4:K40" si="1">E4-I4</f>
        <v>-0.73798974393866956</v>
      </c>
      <c r="L4" s="22">
        <f t="shared" ref="L4:L40" si="2">G4-J4</f>
        <v>-5.2452989621087909E-3</v>
      </c>
    </row>
    <row r="5" spans="1:13" x14ac:dyDescent="0.15">
      <c r="A5" s="42"/>
      <c r="B5" s="12">
        <v>13</v>
      </c>
      <c r="C5" s="39" t="s">
        <v>7</v>
      </c>
      <c r="D5" s="39"/>
      <c r="E5" s="15">
        <f>VLOOKUP(C5,RA!B8:D40,3,0)</f>
        <v>97093.073300000004</v>
      </c>
      <c r="F5" s="25">
        <f>VLOOKUP(C5,RA!B9:I44,8,0)</f>
        <v>21073.708999999999</v>
      </c>
      <c r="G5" s="16">
        <f t="shared" si="0"/>
        <v>76019.364300000001</v>
      </c>
      <c r="H5" s="27">
        <f>RA!J9</f>
        <v>21.704647184136501</v>
      </c>
      <c r="I5" s="20">
        <f>VLOOKUP(B5,RMS!B:D,3,FALSE)</f>
        <v>97093.103007457801</v>
      </c>
      <c r="J5" s="21">
        <f>VLOOKUP(B5,RMS!B:E,4,FALSE)</f>
        <v>76019.361800612707</v>
      </c>
      <c r="K5" s="22">
        <f t="shared" si="1"/>
        <v>-2.9707457797485404E-2</v>
      </c>
      <c r="L5" s="22">
        <f t="shared" si="2"/>
        <v>2.4993872939376161E-3</v>
      </c>
      <c r="M5" s="35"/>
    </row>
    <row r="6" spans="1:13" x14ac:dyDescent="0.15">
      <c r="A6" s="42"/>
      <c r="B6" s="12">
        <v>14</v>
      </c>
      <c r="C6" s="39" t="s">
        <v>8</v>
      </c>
      <c r="D6" s="39"/>
      <c r="E6" s="15">
        <f>VLOOKUP(C6,RA!B10:D41,3,0)</f>
        <v>111178.22010000001</v>
      </c>
      <c r="F6" s="25">
        <f>VLOOKUP(C6,RA!B10:I45,8,0)</f>
        <v>28915.5769</v>
      </c>
      <c r="G6" s="16">
        <f t="shared" si="0"/>
        <v>82262.643200000006</v>
      </c>
      <c r="H6" s="27">
        <f>RA!J10</f>
        <v>26.008310687103702</v>
      </c>
      <c r="I6" s="20">
        <f>VLOOKUP(B6,RMS!B:D,3,FALSE)</f>
        <v>111180.253755556</v>
      </c>
      <c r="J6" s="21">
        <f>VLOOKUP(B6,RMS!B:E,4,FALSE)</f>
        <v>82262.643140170898</v>
      </c>
      <c r="K6" s="22">
        <f t="shared" si="1"/>
        <v>-2.0336555559915723</v>
      </c>
      <c r="L6" s="22">
        <f t="shared" si="2"/>
        <v>5.9829108067788184E-5</v>
      </c>
      <c r="M6" s="35"/>
    </row>
    <row r="7" spans="1:13" x14ac:dyDescent="0.15">
      <c r="A7" s="42"/>
      <c r="B7" s="12">
        <v>15</v>
      </c>
      <c r="C7" s="39" t="s">
        <v>9</v>
      </c>
      <c r="D7" s="39"/>
      <c r="E7" s="15">
        <f>VLOOKUP(C7,RA!B10:D42,3,0)</f>
        <v>57657.834499999997</v>
      </c>
      <c r="F7" s="25">
        <f>VLOOKUP(C7,RA!B11:I46,8,0)</f>
        <v>5687.5106999999998</v>
      </c>
      <c r="G7" s="16">
        <f t="shared" si="0"/>
        <v>51970.323799999998</v>
      </c>
      <c r="H7" s="27">
        <f>RA!J11</f>
        <v>9.8642461155907597</v>
      </c>
      <c r="I7" s="20">
        <f>VLOOKUP(B7,RMS!B:D,3,FALSE)</f>
        <v>57657.875960683799</v>
      </c>
      <c r="J7" s="21">
        <f>VLOOKUP(B7,RMS!B:E,4,FALSE)</f>
        <v>51970.324021367502</v>
      </c>
      <c r="K7" s="22">
        <f t="shared" si="1"/>
        <v>-4.1460683802142739E-2</v>
      </c>
      <c r="L7" s="22">
        <f t="shared" si="2"/>
        <v>-2.213675033999607E-4</v>
      </c>
      <c r="M7" s="35"/>
    </row>
    <row r="8" spans="1:13" x14ac:dyDescent="0.15">
      <c r="A8" s="42"/>
      <c r="B8" s="12">
        <v>16</v>
      </c>
      <c r="C8" s="39" t="s">
        <v>10</v>
      </c>
      <c r="D8" s="39"/>
      <c r="E8" s="15">
        <f>VLOOKUP(C8,RA!B12:D43,3,0)</f>
        <v>258439.60550000001</v>
      </c>
      <c r="F8" s="25">
        <f>VLOOKUP(C8,RA!B12:I47,8,0)</f>
        <v>39029.940799999997</v>
      </c>
      <c r="G8" s="16">
        <f t="shared" si="0"/>
        <v>219409.66470000002</v>
      </c>
      <c r="H8" s="27">
        <f>RA!J12</f>
        <v>15.1021515160144</v>
      </c>
      <c r="I8" s="20">
        <f>VLOOKUP(B8,RMS!B:D,3,FALSE)</f>
        <v>258439.666125641</v>
      </c>
      <c r="J8" s="21">
        <f>VLOOKUP(B8,RMS!B:E,4,FALSE)</f>
        <v>219409.66364188</v>
      </c>
      <c r="K8" s="22">
        <f t="shared" si="1"/>
        <v>-6.0625640995567665E-2</v>
      </c>
      <c r="L8" s="22">
        <f t="shared" si="2"/>
        <v>1.0581200185697526E-3</v>
      </c>
      <c r="M8" s="35"/>
    </row>
    <row r="9" spans="1:13" x14ac:dyDescent="0.15">
      <c r="A9" s="42"/>
      <c r="B9" s="12">
        <v>17</v>
      </c>
      <c r="C9" s="39" t="s">
        <v>11</v>
      </c>
      <c r="D9" s="39"/>
      <c r="E9" s="15">
        <f>VLOOKUP(C9,RA!B12:D44,3,0)</f>
        <v>332523.03019999998</v>
      </c>
      <c r="F9" s="25">
        <f>VLOOKUP(C9,RA!B13:I48,8,0)</f>
        <v>75649.430099999998</v>
      </c>
      <c r="G9" s="16">
        <f t="shared" si="0"/>
        <v>256873.60009999998</v>
      </c>
      <c r="H9" s="27">
        <f>RA!J13</f>
        <v>22.7501325410453</v>
      </c>
      <c r="I9" s="20">
        <f>VLOOKUP(B9,RMS!B:D,3,FALSE)</f>
        <v>332523.22108974401</v>
      </c>
      <c r="J9" s="21">
        <f>VLOOKUP(B9,RMS!B:E,4,FALSE)</f>
        <v>256873.59903247899</v>
      </c>
      <c r="K9" s="22">
        <f t="shared" si="1"/>
        <v>-0.19088974402984604</v>
      </c>
      <c r="L9" s="22">
        <f t="shared" si="2"/>
        <v>1.0675209923647344E-3</v>
      </c>
      <c r="M9" s="35"/>
    </row>
    <row r="10" spans="1:13" x14ac:dyDescent="0.15">
      <c r="A10" s="42"/>
      <c r="B10" s="12">
        <v>18</v>
      </c>
      <c r="C10" s="39" t="s">
        <v>12</v>
      </c>
      <c r="D10" s="39"/>
      <c r="E10" s="15">
        <f>VLOOKUP(C10,RA!B14:D45,3,0)</f>
        <v>171218.72630000001</v>
      </c>
      <c r="F10" s="25">
        <f>VLOOKUP(C10,RA!B14:I49,8,0)</f>
        <v>29178.403699999999</v>
      </c>
      <c r="G10" s="16">
        <f t="shared" si="0"/>
        <v>142040.32260000001</v>
      </c>
      <c r="H10" s="27">
        <f>RA!J14</f>
        <v>17.041596051167399</v>
      </c>
      <c r="I10" s="20">
        <f>VLOOKUP(B10,RMS!B:D,3,FALSE)</f>
        <v>171218.723399145</v>
      </c>
      <c r="J10" s="21">
        <f>VLOOKUP(B10,RMS!B:E,4,FALSE)</f>
        <v>142040.322628205</v>
      </c>
      <c r="K10" s="22">
        <f t="shared" si="1"/>
        <v>2.9008550045546144E-3</v>
      </c>
      <c r="L10" s="22">
        <f t="shared" si="2"/>
        <v>-2.820498775690794E-5</v>
      </c>
      <c r="M10" s="35"/>
    </row>
    <row r="11" spans="1:13" x14ac:dyDescent="0.15">
      <c r="A11" s="42"/>
      <c r="B11" s="12">
        <v>19</v>
      </c>
      <c r="C11" s="39" t="s">
        <v>13</v>
      </c>
      <c r="D11" s="39"/>
      <c r="E11" s="15">
        <f>VLOOKUP(C11,RA!B14:D46,3,0)</f>
        <v>126454.1522</v>
      </c>
      <c r="F11" s="25">
        <f>VLOOKUP(C11,RA!B15:I50,8,0)</f>
        <v>22402.653699999999</v>
      </c>
      <c r="G11" s="16">
        <f t="shared" si="0"/>
        <v>104051.4985</v>
      </c>
      <c r="H11" s="27">
        <f>RA!J15</f>
        <v>17.716028544928999</v>
      </c>
      <c r="I11" s="20">
        <f>VLOOKUP(B11,RMS!B:D,3,FALSE)</f>
        <v>126454.269617094</v>
      </c>
      <c r="J11" s="21">
        <f>VLOOKUP(B11,RMS!B:E,4,FALSE)</f>
        <v>104051.49848119701</v>
      </c>
      <c r="K11" s="22">
        <f t="shared" si="1"/>
        <v>-0.11741709400666878</v>
      </c>
      <c r="L11" s="22">
        <f t="shared" si="2"/>
        <v>1.8802995327860117E-5</v>
      </c>
      <c r="M11" s="35"/>
    </row>
    <row r="12" spans="1:13" x14ac:dyDescent="0.15">
      <c r="A12" s="42"/>
      <c r="B12" s="12">
        <v>21</v>
      </c>
      <c r="C12" s="39" t="s">
        <v>14</v>
      </c>
      <c r="D12" s="39"/>
      <c r="E12" s="15">
        <f>VLOOKUP(C12,RA!B16:D47,3,0)</f>
        <v>663802.58470000001</v>
      </c>
      <c r="F12" s="25">
        <f>VLOOKUP(C12,RA!B16:I51,8,0)</f>
        <v>14234.6361</v>
      </c>
      <c r="G12" s="16">
        <f t="shared" si="0"/>
        <v>649567.9486</v>
      </c>
      <c r="H12" s="27">
        <f>RA!J16</f>
        <v>2.1444080556621001</v>
      </c>
      <c r="I12" s="20">
        <f>VLOOKUP(B12,RMS!B:D,3,FALSE)</f>
        <v>663802.13835470099</v>
      </c>
      <c r="J12" s="21">
        <f>VLOOKUP(B12,RMS!B:E,4,FALSE)</f>
        <v>649567.94945812004</v>
      </c>
      <c r="K12" s="22">
        <f t="shared" si="1"/>
        <v>0.44634529901668429</v>
      </c>
      <c r="L12" s="22">
        <f t="shared" si="2"/>
        <v>-8.5812003817409277E-4</v>
      </c>
      <c r="M12" s="35"/>
    </row>
    <row r="13" spans="1:13" x14ac:dyDescent="0.15">
      <c r="A13" s="42"/>
      <c r="B13" s="12">
        <v>22</v>
      </c>
      <c r="C13" s="39" t="s">
        <v>15</v>
      </c>
      <c r="D13" s="39"/>
      <c r="E13" s="15">
        <f>VLOOKUP(C13,RA!B16:D48,3,0)</f>
        <v>445652.68959999998</v>
      </c>
      <c r="F13" s="25">
        <f>VLOOKUP(C13,RA!B17:I52,8,0)</f>
        <v>48187.546499999997</v>
      </c>
      <c r="G13" s="16">
        <f t="shared" si="0"/>
        <v>397465.14309999999</v>
      </c>
      <c r="H13" s="27">
        <f>RA!J17</f>
        <v>10.8128028001472</v>
      </c>
      <c r="I13" s="20">
        <f>VLOOKUP(B13,RMS!B:D,3,FALSE)</f>
        <v>445652.776089744</v>
      </c>
      <c r="J13" s="21">
        <f>VLOOKUP(B13,RMS!B:E,4,FALSE)</f>
        <v>397465.14356666699</v>
      </c>
      <c r="K13" s="22">
        <f t="shared" si="1"/>
        <v>-8.6489744018763304E-2</v>
      </c>
      <c r="L13" s="22">
        <f t="shared" si="2"/>
        <v>-4.6666699927300215E-4</v>
      </c>
      <c r="M13" s="35"/>
    </row>
    <row r="14" spans="1:13" x14ac:dyDescent="0.15">
      <c r="A14" s="42"/>
      <c r="B14" s="12">
        <v>23</v>
      </c>
      <c r="C14" s="39" t="s">
        <v>16</v>
      </c>
      <c r="D14" s="39"/>
      <c r="E14" s="15">
        <f>VLOOKUP(C14,RA!B18:D49,3,0)</f>
        <v>1520520.5331999999</v>
      </c>
      <c r="F14" s="25">
        <f>VLOOKUP(C14,RA!B18:I53,8,0)</f>
        <v>265545.49780000001</v>
      </c>
      <c r="G14" s="16">
        <f t="shared" si="0"/>
        <v>1254975.0353999999</v>
      </c>
      <c r="H14" s="27">
        <f>RA!J18</f>
        <v>17.464117846613199</v>
      </c>
      <c r="I14" s="20">
        <f>VLOOKUP(B14,RMS!B:D,3,FALSE)</f>
        <v>1520520.3428837601</v>
      </c>
      <c r="J14" s="21">
        <f>VLOOKUP(B14,RMS!B:E,4,FALSE)</f>
        <v>1254975.0347923101</v>
      </c>
      <c r="K14" s="22">
        <f t="shared" si="1"/>
        <v>0.19031623983755708</v>
      </c>
      <c r="L14" s="22">
        <f t="shared" si="2"/>
        <v>6.0768984258174896E-4</v>
      </c>
      <c r="M14" s="35"/>
    </row>
    <row r="15" spans="1:13" x14ac:dyDescent="0.15">
      <c r="A15" s="42"/>
      <c r="B15" s="12">
        <v>24</v>
      </c>
      <c r="C15" s="39" t="s">
        <v>17</v>
      </c>
      <c r="D15" s="39"/>
      <c r="E15" s="15">
        <f>VLOOKUP(C15,RA!B18:D50,3,0)</f>
        <v>608503.25870000001</v>
      </c>
      <c r="F15" s="25">
        <f>VLOOKUP(C15,RA!B19:I54,8,0)</f>
        <v>32377.7219</v>
      </c>
      <c r="G15" s="16">
        <f t="shared" si="0"/>
        <v>576125.5368</v>
      </c>
      <c r="H15" s="27">
        <f>RA!J19</f>
        <v>5.3208789660669096</v>
      </c>
      <c r="I15" s="20">
        <f>VLOOKUP(B15,RMS!B:D,3,FALSE)</f>
        <v>608503.14086923096</v>
      </c>
      <c r="J15" s="21">
        <f>VLOOKUP(B15,RMS!B:E,4,FALSE)</f>
        <v>576125.53606324794</v>
      </c>
      <c r="K15" s="22">
        <f t="shared" si="1"/>
        <v>0.11783076904248446</v>
      </c>
      <c r="L15" s="22">
        <f t="shared" si="2"/>
        <v>7.3675205931067467E-4</v>
      </c>
      <c r="M15" s="35"/>
    </row>
    <row r="16" spans="1:13" x14ac:dyDescent="0.15">
      <c r="A16" s="42"/>
      <c r="B16" s="12">
        <v>25</v>
      </c>
      <c r="C16" s="39" t="s">
        <v>18</v>
      </c>
      <c r="D16" s="39"/>
      <c r="E16" s="15">
        <f>VLOOKUP(C16,RA!B20:D51,3,0)</f>
        <v>1046557.9048</v>
      </c>
      <c r="F16" s="25">
        <f>VLOOKUP(C16,RA!B20:I55,8,0)</f>
        <v>53652.972099999999</v>
      </c>
      <c r="G16" s="16">
        <f t="shared" si="0"/>
        <v>992904.9327</v>
      </c>
      <c r="H16" s="27">
        <f>RA!J20</f>
        <v>5.1266128566725797</v>
      </c>
      <c r="I16" s="20">
        <f>VLOOKUP(B16,RMS!B:D,3,FALSE)</f>
        <v>1046557.88</v>
      </c>
      <c r="J16" s="21">
        <f>VLOOKUP(B16,RMS!B:E,4,FALSE)</f>
        <v>992904.9327</v>
      </c>
      <c r="K16" s="22">
        <f t="shared" si="1"/>
        <v>2.4800000013783574E-2</v>
      </c>
      <c r="L16" s="22">
        <f t="shared" si="2"/>
        <v>0</v>
      </c>
      <c r="M16" s="35"/>
    </row>
    <row r="17" spans="1:13" x14ac:dyDescent="0.15">
      <c r="A17" s="42"/>
      <c r="B17" s="12">
        <v>26</v>
      </c>
      <c r="C17" s="39" t="s">
        <v>19</v>
      </c>
      <c r="D17" s="39"/>
      <c r="E17" s="15">
        <f>VLOOKUP(C17,RA!B20:D52,3,0)</f>
        <v>377466.7708</v>
      </c>
      <c r="F17" s="25">
        <f>VLOOKUP(C17,RA!B21:I56,8,0)</f>
        <v>34439.993699999999</v>
      </c>
      <c r="G17" s="16">
        <f t="shared" si="0"/>
        <v>343026.77710000001</v>
      </c>
      <c r="H17" s="27">
        <f>RA!J21</f>
        <v>9.1239802716960092</v>
      </c>
      <c r="I17" s="20">
        <f>VLOOKUP(B17,RMS!B:D,3,FALSE)</f>
        <v>377466.542127305</v>
      </c>
      <c r="J17" s="21">
        <f>VLOOKUP(B17,RMS!B:E,4,FALSE)</f>
        <v>343026.777070479</v>
      </c>
      <c r="K17" s="22">
        <f t="shared" si="1"/>
        <v>0.22867269499693066</v>
      </c>
      <c r="L17" s="22">
        <f t="shared" si="2"/>
        <v>2.9521004762500525E-5</v>
      </c>
      <c r="M17" s="35"/>
    </row>
    <row r="18" spans="1:13" x14ac:dyDescent="0.15">
      <c r="A18" s="42"/>
      <c r="B18" s="12">
        <v>27</v>
      </c>
      <c r="C18" s="39" t="s">
        <v>20</v>
      </c>
      <c r="D18" s="39"/>
      <c r="E18" s="15">
        <f>VLOOKUP(C18,RA!B22:D53,3,0)</f>
        <v>1048215.3553000001</v>
      </c>
      <c r="F18" s="25">
        <f>VLOOKUP(C18,RA!B22:I57,8,0)</f>
        <v>70790.301999999996</v>
      </c>
      <c r="G18" s="16">
        <f t="shared" si="0"/>
        <v>977425.05330000003</v>
      </c>
      <c r="H18" s="27">
        <f>RA!J22</f>
        <v>6.7534120390499099</v>
      </c>
      <c r="I18" s="20">
        <f>VLOOKUP(B18,RMS!B:D,3,FALSE)</f>
        <v>1048216.1003</v>
      </c>
      <c r="J18" s="21">
        <f>VLOOKUP(B18,RMS!B:E,4,FALSE)</f>
        <v>977425.05180000002</v>
      </c>
      <c r="K18" s="22">
        <f t="shared" si="1"/>
        <v>-0.74499999999534339</v>
      </c>
      <c r="L18" s="22">
        <f t="shared" si="2"/>
        <v>1.500000013038516E-3</v>
      </c>
      <c r="M18" s="35"/>
    </row>
    <row r="19" spans="1:13" x14ac:dyDescent="0.15">
      <c r="A19" s="42"/>
      <c r="B19" s="12">
        <v>29</v>
      </c>
      <c r="C19" s="39" t="s">
        <v>21</v>
      </c>
      <c r="D19" s="39"/>
      <c r="E19" s="15">
        <f>VLOOKUP(C19,RA!B22:D54,3,0)</f>
        <v>2403174.6532000001</v>
      </c>
      <c r="F19" s="25">
        <f>VLOOKUP(C19,RA!B23:I58,8,0)</f>
        <v>225617.68059999999</v>
      </c>
      <c r="G19" s="16">
        <f t="shared" si="0"/>
        <v>2177556.9726</v>
      </c>
      <c r="H19" s="27">
        <f>RA!J23</f>
        <v>9.3883180858109405</v>
      </c>
      <c r="I19" s="20">
        <f>VLOOKUP(B19,RMS!B:D,3,FALSE)</f>
        <v>2403176.0805435898</v>
      </c>
      <c r="J19" s="21">
        <f>VLOOKUP(B19,RMS!B:E,4,FALSE)</f>
        <v>2177556.99960085</v>
      </c>
      <c r="K19" s="22">
        <f t="shared" si="1"/>
        <v>-1.4273435897193849</v>
      </c>
      <c r="L19" s="22">
        <f t="shared" si="2"/>
        <v>-2.7000850066542625E-2</v>
      </c>
      <c r="M19" s="35"/>
    </row>
    <row r="20" spans="1:13" x14ac:dyDescent="0.15">
      <c r="A20" s="42"/>
      <c r="B20" s="12">
        <v>31</v>
      </c>
      <c r="C20" s="39" t="s">
        <v>22</v>
      </c>
      <c r="D20" s="39"/>
      <c r="E20" s="15">
        <f>VLOOKUP(C20,RA!B24:D55,3,0)</f>
        <v>252226.95360000001</v>
      </c>
      <c r="F20" s="25">
        <f>VLOOKUP(C20,RA!B24:I59,8,0)</f>
        <v>41294.505299999997</v>
      </c>
      <c r="G20" s="16">
        <f t="shared" si="0"/>
        <v>210932.44830000002</v>
      </c>
      <c r="H20" s="27">
        <f>RA!J24</f>
        <v>16.371963705943902</v>
      </c>
      <c r="I20" s="20">
        <f>VLOOKUP(B20,RMS!B:D,3,FALSE)</f>
        <v>252226.99722480099</v>
      </c>
      <c r="J20" s="21">
        <f>VLOOKUP(B20,RMS!B:E,4,FALSE)</f>
        <v>210932.43718040999</v>
      </c>
      <c r="K20" s="22">
        <f t="shared" si="1"/>
        <v>-4.3624800979159772E-2</v>
      </c>
      <c r="L20" s="22">
        <f t="shared" si="2"/>
        <v>1.1119590024463832E-2</v>
      </c>
      <c r="M20" s="35"/>
    </row>
    <row r="21" spans="1:13" x14ac:dyDescent="0.15">
      <c r="A21" s="42"/>
      <c r="B21" s="12">
        <v>32</v>
      </c>
      <c r="C21" s="39" t="s">
        <v>23</v>
      </c>
      <c r="D21" s="39"/>
      <c r="E21" s="15">
        <f>VLOOKUP(C21,RA!B24:D56,3,0)</f>
        <v>296619.5514</v>
      </c>
      <c r="F21" s="25">
        <f>VLOOKUP(C21,RA!B25:I60,8,0)</f>
        <v>20388.418699999998</v>
      </c>
      <c r="G21" s="16">
        <f t="shared" si="0"/>
        <v>276231.13270000002</v>
      </c>
      <c r="H21" s="27">
        <f>RA!J25</f>
        <v>6.8735923184327197</v>
      </c>
      <c r="I21" s="20">
        <f>VLOOKUP(B21,RMS!B:D,3,FALSE)</f>
        <v>296619.54963107198</v>
      </c>
      <c r="J21" s="21">
        <f>VLOOKUP(B21,RMS!B:E,4,FALSE)</f>
        <v>276231.13562458003</v>
      </c>
      <c r="K21" s="22">
        <f t="shared" si="1"/>
        <v>1.7689280211925507E-3</v>
      </c>
      <c r="L21" s="22">
        <f t="shared" si="2"/>
        <v>-2.9245800105854869E-3</v>
      </c>
      <c r="M21" s="35"/>
    </row>
    <row r="22" spans="1:13" x14ac:dyDescent="0.15">
      <c r="A22" s="42"/>
      <c r="B22" s="12">
        <v>33</v>
      </c>
      <c r="C22" s="39" t="s">
        <v>24</v>
      </c>
      <c r="D22" s="39"/>
      <c r="E22" s="15">
        <f>VLOOKUP(C22,RA!B26:D57,3,0)</f>
        <v>571800.43779999996</v>
      </c>
      <c r="F22" s="25">
        <f>VLOOKUP(C22,RA!B26:I61,8,0)</f>
        <v>105871.04240000001</v>
      </c>
      <c r="G22" s="16">
        <f t="shared" si="0"/>
        <v>465929.39539999992</v>
      </c>
      <c r="H22" s="27">
        <f>RA!J26</f>
        <v>18.515383235336198</v>
      </c>
      <c r="I22" s="20">
        <f>VLOOKUP(B22,RMS!B:D,3,FALSE)</f>
        <v>571800.46057035797</v>
      </c>
      <c r="J22" s="21">
        <f>VLOOKUP(B22,RMS!B:E,4,FALSE)</f>
        <v>465929.39661865402</v>
      </c>
      <c r="K22" s="22">
        <f t="shared" si="1"/>
        <v>-2.2770358016714454E-2</v>
      </c>
      <c r="L22" s="22">
        <f t="shared" si="2"/>
        <v>-1.2186540989205241E-3</v>
      </c>
      <c r="M22" s="35"/>
    </row>
    <row r="23" spans="1:13" x14ac:dyDescent="0.15">
      <c r="A23" s="42"/>
      <c r="B23" s="12">
        <v>34</v>
      </c>
      <c r="C23" s="39" t="s">
        <v>25</v>
      </c>
      <c r="D23" s="39"/>
      <c r="E23" s="15">
        <f>VLOOKUP(C23,RA!B26:D58,3,0)</f>
        <v>253474.0042</v>
      </c>
      <c r="F23" s="25">
        <f>VLOOKUP(C23,RA!B27:I62,8,0)</f>
        <v>67931.2209</v>
      </c>
      <c r="G23" s="16">
        <f t="shared" si="0"/>
        <v>185542.78330000001</v>
      </c>
      <c r="H23" s="27">
        <f>RA!J27</f>
        <v>26.800074080338401</v>
      </c>
      <c r="I23" s="20">
        <f>VLOOKUP(B23,RMS!B:D,3,FALSE)</f>
        <v>253473.93617358</v>
      </c>
      <c r="J23" s="21">
        <f>VLOOKUP(B23,RMS!B:E,4,FALSE)</f>
        <v>185542.79393792499</v>
      </c>
      <c r="K23" s="22">
        <f t="shared" si="1"/>
        <v>6.8026419990928844E-2</v>
      </c>
      <c r="L23" s="22">
        <f t="shared" si="2"/>
        <v>-1.0637924977345392E-2</v>
      </c>
      <c r="M23" s="35"/>
    </row>
    <row r="24" spans="1:13" x14ac:dyDescent="0.15">
      <c r="A24" s="42"/>
      <c r="B24" s="12">
        <v>35</v>
      </c>
      <c r="C24" s="39" t="s">
        <v>26</v>
      </c>
      <c r="D24" s="39"/>
      <c r="E24" s="15">
        <f>VLOOKUP(C24,RA!B28:D59,3,0)</f>
        <v>1080402.1816</v>
      </c>
      <c r="F24" s="25">
        <f>VLOOKUP(C24,RA!B28:I63,8,0)</f>
        <v>41754.6348</v>
      </c>
      <c r="G24" s="16">
        <f t="shared" si="0"/>
        <v>1038647.5468</v>
      </c>
      <c r="H24" s="27">
        <f>RA!J28</f>
        <v>3.86473070039199</v>
      </c>
      <c r="I24" s="20">
        <f>VLOOKUP(B24,RMS!B:D,3,FALSE)</f>
        <v>1080402.17938584</v>
      </c>
      <c r="J24" s="21">
        <f>VLOOKUP(B24,RMS!B:E,4,FALSE)</f>
        <v>1038647.54943982</v>
      </c>
      <c r="K24" s="22">
        <f t="shared" si="1"/>
        <v>2.2141600493341684E-3</v>
      </c>
      <c r="L24" s="22">
        <f t="shared" si="2"/>
        <v>-2.6398199843242764E-3</v>
      </c>
      <c r="M24" s="35"/>
    </row>
    <row r="25" spans="1:13" x14ac:dyDescent="0.15">
      <c r="A25" s="42"/>
      <c r="B25" s="12">
        <v>36</v>
      </c>
      <c r="C25" s="39" t="s">
        <v>27</v>
      </c>
      <c r="D25" s="39"/>
      <c r="E25" s="15">
        <f>VLOOKUP(C25,RA!B28:D60,3,0)</f>
        <v>653563.11580000003</v>
      </c>
      <c r="F25" s="25">
        <f>VLOOKUP(C25,RA!B29:I64,8,0)</f>
        <v>79779.527100000007</v>
      </c>
      <c r="G25" s="16">
        <f t="shared" si="0"/>
        <v>573783.58869999996</v>
      </c>
      <c r="H25" s="27">
        <f>RA!J29</f>
        <v>12.206858858971099</v>
      </c>
      <c r="I25" s="20">
        <f>VLOOKUP(B25,RMS!B:D,3,FALSE)</f>
        <v>653563.11642743403</v>
      </c>
      <c r="J25" s="21">
        <f>VLOOKUP(B25,RMS!B:E,4,FALSE)</f>
        <v>573783.58811828995</v>
      </c>
      <c r="K25" s="22">
        <f t="shared" si="1"/>
        <v>-6.2743399757891893E-4</v>
      </c>
      <c r="L25" s="22">
        <f t="shared" si="2"/>
        <v>5.8171001728624105E-4</v>
      </c>
      <c r="M25" s="35"/>
    </row>
    <row r="26" spans="1:13" x14ac:dyDescent="0.15">
      <c r="A26" s="42"/>
      <c r="B26" s="12">
        <v>37</v>
      </c>
      <c r="C26" s="39" t="s">
        <v>28</v>
      </c>
      <c r="D26" s="39"/>
      <c r="E26" s="15">
        <f>VLOOKUP(C26,RA!B30:D61,3,0)</f>
        <v>836290.24010000005</v>
      </c>
      <c r="F26" s="25">
        <f>VLOOKUP(C26,RA!B30:I65,8,0)</f>
        <v>81394.386799999993</v>
      </c>
      <c r="G26" s="16">
        <f t="shared" si="0"/>
        <v>754895.85330000008</v>
      </c>
      <c r="H26" s="27">
        <f>RA!J30</f>
        <v>9.7327916669537107</v>
      </c>
      <c r="I26" s="20">
        <f>VLOOKUP(B26,RMS!B:D,3,FALSE)</f>
        <v>836290.28083982295</v>
      </c>
      <c r="J26" s="21">
        <f>VLOOKUP(B26,RMS!B:E,4,FALSE)</f>
        <v>754895.83171950502</v>
      </c>
      <c r="K26" s="22">
        <f t="shared" si="1"/>
        <v>-4.0739822899922729E-2</v>
      </c>
      <c r="L26" s="22">
        <f t="shared" si="2"/>
        <v>2.1580495056696236E-2</v>
      </c>
      <c r="M26" s="35"/>
    </row>
    <row r="27" spans="1:13" x14ac:dyDescent="0.15">
      <c r="A27" s="42"/>
      <c r="B27" s="12">
        <v>38</v>
      </c>
      <c r="C27" s="39" t="s">
        <v>29</v>
      </c>
      <c r="D27" s="39"/>
      <c r="E27" s="15">
        <f>VLOOKUP(C27,RA!B30:D62,3,0)</f>
        <v>496854.5478</v>
      </c>
      <c r="F27" s="25">
        <f>VLOOKUP(C27,RA!B31:I66,8,0)</f>
        <v>22878.644700000001</v>
      </c>
      <c r="G27" s="16">
        <f t="shared" si="0"/>
        <v>473975.9031</v>
      </c>
      <c r="H27" s="27">
        <f>RA!J31</f>
        <v>4.6046966463934602</v>
      </c>
      <c r="I27" s="20">
        <f>VLOOKUP(B27,RMS!B:D,3,FALSE)</f>
        <v>496854.521346903</v>
      </c>
      <c r="J27" s="21">
        <f>VLOOKUP(B27,RMS!B:E,4,FALSE)</f>
        <v>473975.89597433602</v>
      </c>
      <c r="K27" s="22">
        <f t="shared" si="1"/>
        <v>2.6453097001649439E-2</v>
      </c>
      <c r="L27" s="22">
        <f t="shared" si="2"/>
        <v>7.1256639785133302E-3</v>
      </c>
      <c r="M27" s="35"/>
    </row>
    <row r="28" spans="1:13" x14ac:dyDescent="0.15">
      <c r="A28" s="42"/>
      <c r="B28" s="12">
        <v>39</v>
      </c>
      <c r="C28" s="39" t="s">
        <v>30</v>
      </c>
      <c r="D28" s="39"/>
      <c r="E28" s="15">
        <f>VLOOKUP(C28,RA!B32:D63,3,0)</f>
        <v>113123.8777</v>
      </c>
      <c r="F28" s="25">
        <f>VLOOKUP(C28,RA!B32:I67,8,0)</f>
        <v>31195.5599</v>
      </c>
      <c r="G28" s="16">
        <f t="shared" si="0"/>
        <v>81928.31779999999</v>
      </c>
      <c r="H28" s="27">
        <f>RA!J32</f>
        <v>27.5764591298129</v>
      </c>
      <c r="I28" s="20">
        <f>VLOOKUP(B28,RMS!B:D,3,FALSE)</f>
        <v>113123.795959216</v>
      </c>
      <c r="J28" s="21">
        <f>VLOOKUP(B28,RMS!B:E,4,FALSE)</f>
        <v>81928.302317009904</v>
      </c>
      <c r="K28" s="22">
        <f t="shared" si="1"/>
        <v>8.1740783993154764E-2</v>
      </c>
      <c r="L28" s="22">
        <f t="shared" si="2"/>
        <v>1.5482990085729398E-2</v>
      </c>
      <c r="M28" s="35"/>
    </row>
    <row r="29" spans="1:13" x14ac:dyDescent="0.15">
      <c r="A29" s="42"/>
      <c r="B29" s="12">
        <v>40</v>
      </c>
      <c r="C29" s="39" t="s">
        <v>31</v>
      </c>
      <c r="D29" s="39"/>
      <c r="E29" s="15">
        <f>VLOOKUP(C29,RA!B32:D64,3,0)</f>
        <v>8.1416000000000004</v>
      </c>
      <c r="F29" s="25">
        <f>VLOOKUP(C29,RA!B33:I68,8,0)</f>
        <v>1.1816</v>
      </c>
      <c r="G29" s="16">
        <f t="shared" si="0"/>
        <v>6.9600000000000009</v>
      </c>
      <c r="H29" s="27">
        <f>RA!J33</f>
        <v>14.5131178146802</v>
      </c>
      <c r="I29" s="20">
        <f>VLOOKUP(B29,RMS!B:D,3,FALSE)</f>
        <v>8.1416000000000004</v>
      </c>
      <c r="J29" s="21">
        <f>VLOOKUP(B29,RMS!B:E,4,FALSE)</f>
        <v>6.96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2"/>
      <c r="B30" s="12">
        <v>41</v>
      </c>
      <c r="C30" s="39" t="s">
        <v>36</v>
      </c>
      <c r="D30" s="39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2"/>
      <c r="B31" s="12">
        <v>42</v>
      </c>
      <c r="C31" s="39" t="s">
        <v>32</v>
      </c>
      <c r="D31" s="39"/>
      <c r="E31" s="15">
        <f>VLOOKUP(C31,RA!B34:D66,3,0)</f>
        <v>195933.09160000001</v>
      </c>
      <c r="F31" s="25">
        <f>VLOOKUP(C31,RA!B35:I70,8,0)</f>
        <v>12774.831700000001</v>
      </c>
      <c r="G31" s="16">
        <f t="shared" si="0"/>
        <v>183158.2599</v>
      </c>
      <c r="H31" s="27">
        <f>RA!J35</f>
        <v>6.5199970028952503</v>
      </c>
      <c r="I31" s="20">
        <f>VLOOKUP(B31,RMS!B:D,3,FALSE)</f>
        <v>195933.0906</v>
      </c>
      <c r="J31" s="21">
        <f>VLOOKUP(B31,RMS!B:E,4,FALSE)</f>
        <v>183158.2605</v>
      </c>
      <c r="K31" s="22">
        <f t="shared" si="1"/>
        <v>1.0000000183936208E-3</v>
      </c>
      <c r="L31" s="22">
        <f t="shared" si="2"/>
        <v>-5.9999999939464033E-4</v>
      </c>
      <c r="M31" s="35"/>
    </row>
    <row r="32" spans="1:13" x14ac:dyDescent="0.15">
      <c r="A32" s="42"/>
      <c r="B32" s="12">
        <v>71</v>
      </c>
      <c r="C32" s="39" t="s">
        <v>37</v>
      </c>
      <c r="D32" s="39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2"/>
      <c r="B33" s="12">
        <v>72</v>
      </c>
      <c r="C33" s="39" t="s">
        <v>38</v>
      </c>
      <c r="D33" s="39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2"/>
      <c r="B34" s="12">
        <v>73</v>
      </c>
      <c r="C34" s="39" t="s">
        <v>39</v>
      </c>
      <c r="D34" s="39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2"/>
      <c r="B35" s="12">
        <v>75</v>
      </c>
      <c r="C35" s="39" t="s">
        <v>33</v>
      </c>
      <c r="D35" s="39"/>
      <c r="E35" s="15">
        <f>VLOOKUP(C35,RA!B8:D70,3,0)</f>
        <v>192011.02609999999</v>
      </c>
      <c r="F35" s="25">
        <f>VLOOKUP(C35,RA!B8:I74,8,0)</f>
        <v>9880.5676000000003</v>
      </c>
      <c r="G35" s="16">
        <f t="shared" si="0"/>
        <v>182130.45849999998</v>
      </c>
      <c r="H35" s="27">
        <f>RA!J39</f>
        <v>5.1458334454471197</v>
      </c>
      <c r="I35" s="20">
        <f>VLOOKUP(B35,RMS!B:D,3,FALSE)</f>
        <v>192011.02568974401</v>
      </c>
      <c r="J35" s="21">
        <f>VLOOKUP(B35,RMS!B:E,4,FALSE)</f>
        <v>182130.45975213699</v>
      </c>
      <c r="K35" s="22">
        <f t="shared" si="1"/>
        <v>4.1025597602128983E-4</v>
      </c>
      <c r="L35" s="22">
        <f t="shared" si="2"/>
        <v>-1.2521370081230998E-3</v>
      </c>
      <c r="M35" s="35"/>
    </row>
    <row r="36" spans="1:13" x14ac:dyDescent="0.15">
      <c r="A36" s="42"/>
      <c r="B36" s="12">
        <v>76</v>
      </c>
      <c r="C36" s="39" t="s">
        <v>34</v>
      </c>
      <c r="D36" s="39"/>
      <c r="E36" s="15">
        <f>VLOOKUP(C36,RA!B8:D71,3,0)</f>
        <v>372889.75569999998</v>
      </c>
      <c r="F36" s="25">
        <f>VLOOKUP(C36,RA!B8:I75,8,0)</f>
        <v>26940.809600000001</v>
      </c>
      <c r="G36" s="16">
        <f t="shared" si="0"/>
        <v>345948.9461</v>
      </c>
      <c r="H36" s="27">
        <f>RA!J40</f>
        <v>7.22487254964296</v>
      </c>
      <c r="I36" s="20">
        <f>VLOOKUP(B36,RMS!B:D,3,FALSE)</f>
        <v>372889.74774529901</v>
      </c>
      <c r="J36" s="21">
        <f>VLOOKUP(B36,RMS!B:E,4,FALSE)</f>
        <v>345948.941074359</v>
      </c>
      <c r="K36" s="22">
        <f t="shared" si="1"/>
        <v>7.9547009663656354E-3</v>
      </c>
      <c r="L36" s="22">
        <f t="shared" si="2"/>
        <v>5.0256410031579435E-3</v>
      </c>
      <c r="M36" s="35"/>
    </row>
    <row r="37" spans="1:13" x14ac:dyDescent="0.15">
      <c r="A37" s="42"/>
      <c r="B37" s="12">
        <v>77</v>
      </c>
      <c r="C37" s="39" t="s">
        <v>40</v>
      </c>
      <c r="D37" s="39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2"/>
      <c r="B38" s="12">
        <v>78</v>
      </c>
      <c r="C38" s="39" t="s">
        <v>41</v>
      </c>
      <c r="D38" s="39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2"/>
      <c r="B39" s="12">
        <v>9101</v>
      </c>
      <c r="C39" s="39" t="s">
        <v>72</v>
      </c>
      <c r="D39" s="39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42"/>
      <c r="B40" s="12">
        <v>99</v>
      </c>
      <c r="C40" s="39" t="s">
        <v>35</v>
      </c>
      <c r="D40" s="39"/>
      <c r="E40" s="15">
        <f>VLOOKUP(C40,RA!B8:D74,3,0)</f>
        <v>12671.379199999999</v>
      </c>
      <c r="F40" s="25">
        <f>VLOOKUP(C40,RA!B8:I78,8,0)</f>
        <v>1540.2627</v>
      </c>
      <c r="G40" s="16">
        <f t="shared" si="0"/>
        <v>11131.1165</v>
      </c>
      <c r="H40" s="27">
        <f>RA!J43</f>
        <v>0</v>
      </c>
      <c r="I40" s="20">
        <f>VLOOKUP(B40,RMS!B:D,3,FALSE)</f>
        <v>12671.379245140301</v>
      </c>
      <c r="J40" s="21">
        <f>VLOOKUP(B40,RMS!B:E,4,FALSE)</f>
        <v>11131.116451100501</v>
      </c>
      <c r="K40" s="22">
        <f t="shared" si="1"/>
        <v>-4.5140301153878681E-5</v>
      </c>
      <c r="L40" s="22">
        <f t="shared" si="2"/>
        <v>4.8899499233812094E-5</v>
      </c>
      <c r="M40" s="35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.7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6" width="9.25" style="36" bestFit="1" customWidth="1"/>
    <col min="17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57" t="s">
        <v>47</v>
      </c>
      <c r="W1" s="45"/>
    </row>
    <row r="2" spans="1:23" ht="12.75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57"/>
      <c r="W2" s="45"/>
    </row>
    <row r="3" spans="1:23" ht="23.25" thickBot="1" x14ac:dyDescent="0.2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58" t="s">
        <v>48</v>
      </c>
      <c r="W3" s="45"/>
    </row>
    <row r="4" spans="1:23" ht="15" thickTop="1" thickBo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56"/>
      <c r="W4" s="45"/>
    </row>
    <row r="5" spans="1:23" ht="15" thickTop="1" thickBot="1" x14ac:dyDescent="0.25">
      <c r="A5" s="59"/>
      <c r="B5" s="60"/>
      <c r="C5" s="61"/>
      <c r="D5" s="62" t="s">
        <v>0</v>
      </c>
      <c r="E5" s="62" t="s">
        <v>60</v>
      </c>
      <c r="F5" s="62" t="s">
        <v>61</v>
      </c>
      <c r="G5" s="62" t="s">
        <v>49</v>
      </c>
      <c r="H5" s="62" t="s">
        <v>50</v>
      </c>
      <c r="I5" s="62" t="s">
        <v>1</v>
      </c>
      <c r="J5" s="62" t="s">
        <v>2</v>
      </c>
      <c r="K5" s="62" t="s">
        <v>51</v>
      </c>
      <c r="L5" s="62" t="s">
        <v>52</v>
      </c>
      <c r="M5" s="62" t="s">
        <v>53</v>
      </c>
      <c r="N5" s="62" t="s">
        <v>54</v>
      </c>
      <c r="O5" s="62" t="s">
        <v>55</v>
      </c>
      <c r="P5" s="62" t="s">
        <v>62</v>
      </c>
      <c r="Q5" s="62" t="s">
        <v>63</v>
      </c>
      <c r="R5" s="62" t="s">
        <v>56</v>
      </c>
      <c r="S5" s="62" t="s">
        <v>57</v>
      </c>
      <c r="T5" s="62" t="s">
        <v>58</v>
      </c>
      <c r="U5" s="63" t="s">
        <v>59</v>
      </c>
      <c r="V5" s="56"/>
      <c r="W5" s="56"/>
    </row>
    <row r="6" spans="1:23" ht="14.25" thickBot="1" x14ac:dyDescent="0.2">
      <c r="A6" s="64" t="s">
        <v>3</v>
      </c>
      <c r="B6" s="46" t="s">
        <v>4</v>
      </c>
      <c r="C6" s="47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4.25" thickBot="1" x14ac:dyDescent="0.2">
      <c r="A7" s="48" t="s">
        <v>5</v>
      </c>
      <c r="B7" s="49"/>
      <c r="C7" s="50"/>
      <c r="D7" s="66">
        <v>15226842.7776</v>
      </c>
      <c r="E7" s="66">
        <v>20059715.435899999</v>
      </c>
      <c r="F7" s="67">
        <v>75.907571202875502</v>
      </c>
      <c r="G7" s="66">
        <v>14360330.782299999</v>
      </c>
      <c r="H7" s="67">
        <v>6.0340671007942799</v>
      </c>
      <c r="I7" s="66">
        <v>1640243.6553</v>
      </c>
      <c r="J7" s="67">
        <v>10.772053532416701</v>
      </c>
      <c r="K7" s="66">
        <v>1691599.6902999999</v>
      </c>
      <c r="L7" s="67">
        <v>11.7796707885378</v>
      </c>
      <c r="M7" s="67">
        <v>-3.0359449280160999E-2</v>
      </c>
      <c r="N7" s="66">
        <v>336594916.22509998</v>
      </c>
      <c r="O7" s="66">
        <v>6234755337.4531002</v>
      </c>
      <c r="P7" s="66">
        <v>932963</v>
      </c>
      <c r="Q7" s="66">
        <v>856714</v>
      </c>
      <c r="R7" s="67">
        <v>8.90016971824903</v>
      </c>
      <c r="S7" s="66">
        <v>16.320950324503801</v>
      </c>
      <c r="T7" s="66">
        <v>17.829069698639199</v>
      </c>
      <c r="U7" s="68">
        <v>-9.2403894635425896</v>
      </c>
      <c r="V7" s="56"/>
      <c r="W7" s="56"/>
    </row>
    <row r="8" spans="1:23" ht="14.25" thickBot="1" x14ac:dyDescent="0.2">
      <c r="A8" s="51">
        <v>41957</v>
      </c>
      <c r="B8" s="54" t="s">
        <v>6</v>
      </c>
      <c r="C8" s="55"/>
      <c r="D8" s="69">
        <v>630516.08100000001</v>
      </c>
      <c r="E8" s="69">
        <v>680955.1531</v>
      </c>
      <c r="F8" s="70">
        <v>92.592893691988394</v>
      </c>
      <c r="G8" s="69">
        <v>541726.51320000004</v>
      </c>
      <c r="H8" s="70">
        <v>16.390109333123899</v>
      </c>
      <c r="I8" s="69">
        <v>129834.4859</v>
      </c>
      <c r="J8" s="70">
        <v>20.5917802594475</v>
      </c>
      <c r="K8" s="69">
        <v>110005.9366</v>
      </c>
      <c r="L8" s="70">
        <v>20.306544708360398</v>
      </c>
      <c r="M8" s="70">
        <v>0.180249811172464</v>
      </c>
      <c r="N8" s="69">
        <v>12431781.361099999</v>
      </c>
      <c r="O8" s="69">
        <v>236848181.66870001</v>
      </c>
      <c r="P8" s="69">
        <v>28272</v>
      </c>
      <c r="Q8" s="69">
        <v>27036</v>
      </c>
      <c r="R8" s="70">
        <v>4.5716822015091001</v>
      </c>
      <c r="S8" s="69">
        <v>22.301785547538199</v>
      </c>
      <c r="T8" s="69">
        <v>20.6038243083296</v>
      </c>
      <c r="U8" s="71">
        <v>7.6135663469151904</v>
      </c>
      <c r="V8" s="56"/>
      <c r="W8" s="56"/>
    </row>
    <row r="9" spans="1:23" ht="12" customHeight="1" thickBot="1" x14ac:dyDescent="0.2">
      <c r="A9" s="52"/>
      <c r="B9" s="54" t="s">
        <v>7</v>
      </c>
      <c r="C9" s="55"/>
      <c r="D9" s="69">
        <v>97093.073300000004</v>
      </c>
      <c r="E9" s="69">
        <v>107040.7663</v>
      </c>
      <c r="F9" s="70">
        <v>90.706631366857096</v>
      </c>
      <c r="G9" s="69">
        <v>67681.062000000005</v>
      </c>
      <c r="H9" s="70">
        <v>43.456781603101902</v>
      </c>
      <c r="I9" s="69">
        <v>21073.708999999999</v>
      </c>
      <c r="J9" s="70">
        <v>21.704647184136501</v>
      </c>
      <c r="K9" s="69">
        <v>15429.7907</v>
      </c>
      <c r="L9" s="70">
        <v>22.797796376185701</v>
      </c>
      <c r="M9" s="70">
        <v>0.365780612954134</v>
      </c>
      <c r="N9" s="69">
        <v>1367354.8058</v>
      </c>
      <c r="O9" s="69">
        <v>40378632.5726</v>
      </c>
      <c r="P9" s="69">
        <v>5366</v>
      </c>
      <c r="Q9" s="69">
        <v>4232</v>
      </c>
      <c r="R9" s="70">
        <v>26.795841209829899</v>
      </c>
      <c r="S9" s="69">
        <v>18.094124729780098</v>
      </c>
      <c r="T9" s="69">
        <v>16.9620995982987</v>
      </c>
      <c r="U9" s="71">
        <v>6.2563132972012898</v>
      </c>
      <c r="V9" s="56"/>
      <c r="W9" s="56"/>
    </row>
    <row r="10" spans="1:23" ht="14.25" thickBot="1" x14ac:dyDescent="0.2">
      <c r="A10" s="52"/>
      <c r="B10" s="54" t="s">
        <v>8</v>
      </c>
      <c r="C10" s="55"/>
      <c r="D10" s="69">
        <v>111178.22010000001</v>
      </c>
      <c r="E10" s="69">
        <v>145700.89989999999</v>
      </c>
      <c r="F10" s="70">
        <v>76.305788211538697</v>
      </c>
      <c r="G10" s="69">
        <v>92539.114199999996</v>
      </c>
      <c r="H10" s="70">
        <v>20.1418676428178</v>
      </c>
      <c r="I10" s="69">
        <v>28915.5769</v>
      </c>
      <c r="J10" s="70">
        <v>26.008310687103702</v>
      </c>
      <c r="K10" s="69">
        <v>24355.444200000002</v>
      </c>
      <c r="L10" s="70">
        <v>26.319080759041899</v>
      </c>
      <c r="M10" s="70">
        <v>0.18723258186356601</v>
      </c>
      <c r="N10" s="69">
        <v>1783540.0107</v>
      </c>
      <c r="O10" s="69">
        <v>56826678.197300002</v>
      </c>
      <c r="P10" s="69">
        <v>82810</v>
      </c>
      <c r="Q10" s="69">
        <v>73085</v>
      </c>
      <c r="R10" s="70">
        <v>13.3064240268181</v>
      </c>
      <c r="S10" s="69">
        <v>1.34256998067866</v>
      </c>
      <c r="T10" s="69">
        <v>1.14871439419854</v>
      </c>
      <c r="U10" s="71">
        <v>14.4391420387735</v>
      </c>
      <c r="V10" s="56"/>
      <c r="W10" s="56"/>
    </row>
    <row r="11" spans="1:23" ht="14.25" thickBot="1" x14ac:dyDescent="0.2">
      <c r="A11" s="52"/>
      <c r="B11" s="54" t="s">
        <v>9</v>
      </c>
      <c r="C11" s="55"/>
      <c r="D11" s="69">
        <v>57657.834499999997</v>
      </c>
      <c r="E11" s="69">
        <v>80982.448300000004</v>
      </c>
      <c r="F11" s="70">
        <v>71.197939442885399</v>
      </c>
      <c r="G11" s="69">
        <v>61750.5965</v>
      </c>
      <c r="H11" s="70">
        <v>-6.6278906309836199</v>
      </c>
      <c r="I11" s="69">
        <v>5687.5106999999998</v>
      </c>
      <c r="J11" s="70">
        <v>9.8642461155907597</v>
      </c>
      <c r="K11" s="69">
        <v>13883.245500000001</v>
      </c>
      <c r="L11" s="70">
        <v>22.4827714822156</v>
      </c>
      <c r="M11" s="70">
        <v>-0.59033277197323897</v>
      </c>
      <c r="N11" s="69">
        <v>1268127.0569</v>
      </c>
      <c r="O11" s="69">
        <v>23379066.8028</v>
      </c>
      <c r="P11" s="69">
        <v>3032</v>
      </c>
      <c r="Q11" s="69">
        <v>2671</v>
      </c>
      <c r="R11" s="70">
        <v>13.515537251965499</v>
      </c>
      <c r="S11" s="69">
        <v>19.0164361807388</v>
      </c>
      <c r="T11" s="69">
        <v>19.9035105578435</v>
      </c>
      <c r="U11" s="71">
        <v>-4.6647771889204499</v>
      </c>
      <c r="V11" s="56"/>
      <c r="W11" s="56"/>
    </row>
    <row r="12" spans="1:23" ht="14.25" thickBot="1" x14ac:dyDescent="0.2">
      <c r="A12" s="52"/>
      <c r="B12" s="54" t="s">
        <v>10</v>
      </c>
      <c r="C12" s="55"/>
      <c r="D12" s="69">
        <v>258439.60550000001</v>
      </c>
      <c r="E12" s="69">
        <v>336446.20059999998</v>
      </c>
      <c r="F12" s="70">
        <v>76.814541236938595</v>
      </c>
      <c r="G12" s="69">
        <v>302150.87199999997</v>
      </c>
      <c r="H12" s="70">
        <v>-14.4667020851755</v>
      </c>
      <c r="I12" s="69">
        <v>39029.940799999997</v>
      </c>
      <c r="J12" s="70">
        <v>15.1021515160144</v>
      </c>
      <c r="K12" s="69">
        <v>-19308.625499999998</v>
      </c>
      <c r="L12" s="70">
        <v>-6.3903921151020198</v>
      </c>
      <c r="M12" s="70">
        <v>-3.0213733390810198</v>
      </c>
      <c r="N12" s="69">
        <v>9537422.9168999996</v>
      </c>
      <c r="O12" s="69">
        <v>83163026.330699995</v>
      </c>
      <c r="P12" s="69">
        <v>2857</v>
      </c>
      <c r="Q12" s="69">
        <v>3393</v>
      </c>
      <c r="R12" s="70">
        <v>-15.797229590333</v>
      </c>
      <c r="S12" s="69">
        <v>90.458384844242204</v>
      </c>
      <c r="T12" s="69">
        <v>102.93606569407601</v>
      </c>
      <c r="U12" s="71">
        <v>-13.793835553573899</v>
      </c>
      <c r="V12" s="56"/>
      <c r="W12" s="56"/>
    </row>
    <row r="13" spans="1:23" ht="14.25" thickBot="1" x14ac:dyDescent="0.2">
      <c r="A13" s="52"/>
      <c r="B13" s="54" t="s">
        <v>11</v>
      </c>
      <c r="C13" s="55"/>
      <c r="D13" s="69">
        <v>332523.03019999998</v>
      </c>
      <c r="E13" s="69">
        <v>508731.41889999999</v>
      </c>
      <c r="F13" s="70">
        <v>65.363179439358206</v>
      </c>
      <c r="G13" s="69">
        <v>445398.13069999998</v>
      </c>
      <c r="H13" s="70">
        <v>-25.342517787984999</v>
      </c>
      <c r="I13" s="69">
        <v>75649.430099999998</v>
      </c>
      <c r="J13" s="70">
        <v>22.7501325410453</v>
      </c>
      <c r="K13" s="69">
        <v>94176.832399999999</v>
      </c>
      <c r="L13" s="70">
        <v>21.144415728011499</v>
      </c>
      <c r="M13" s="70">
        <v>-0.19672993694784699</v>
      </c>
      <c r="N13" s="69">
        <v>9055368.3066000007</v>
      </c>
      <c r="O13" s="69">
        <v>117732441.28389999</v>
      </c>
      <c r="P13" s="69">
        <v>11059</v>
      </c>
      <c r="Q13" s="69">
        <v>10379</v>
      </c>
      <c r="R13" s="70">
        <v>6.55169091434629</v>
      </c>
      <c r="S13" s="69">
        <v>30.068092069807399</v>
      </c>
      <c r="T13" s="69">
        <v>31.9122137778206</v>
      </c>
      <c r="U13" s="71">
        <v>-6.1331517268598503</v>
      </c>
      <c r="V13" s="56"/>
      <c r="W13" s="56"/>
    </row>
    <row r="14" spans="1:23" ht="14.25" thickBot="1" x14ac:dyDescent="0.2">
      <c r="A14" s="52"/>
      <c r="B14" s="54" t="s">
        <v>12</v>
      </c>
      <c r="C14" s="55"/>
      <c r="D14" s="69">
        <v>171218.72630000001</v>
      </c>
      <c r="E14" s="69">
        <v>176850.65359999999</v>
      </c>
      <c r="F14" s="70">
        <v>96.815433143527898</v>
      </c>
      <c r="G14" s="69">
        <v>183230.36410000001</v>
      </c>
      <c r="H14" s="70">
        <v>-6.55548432651943</v>
      </c>
      <c r="I14" s="69">
        <v>29178.403699999999</v>
      </c>
      <c r="J14" s="70">
        <v>17.041596051167399</v>
      </c>
      <c r="K14" s="69">
        <v>38653.475599999998</v>
      </c>
      <c r="L14" s="70">
        <v>21.095562293869801</v>
      </c>
      <c r="M14" s="70">
        <v>-0.245128588126238</v>
      </c>
      <c r="N14" s="69">
        <v>3925906.5578000001</v>
      </c>
      <c r="O14" s="69">
        <v>56668852.355099998</v>
      </c>
      <c r="P14" s="69">
        <v>2107</v>
      </c>
      <c r="Q14" s="69">
        <v>2283</v>
      </c>
      <c r="R14" s="70">
        <v>-7.7091546211125701</v>
      </c>
      <c r="S14" s="69">
        <v>81.261853962980595</v>
      </c>
      <c r="T14" s="69">
        <v>74.010318484450295</v>
      </c>
      <c r="U14" s="71">
        <v>8.9236648253604507</v>
      </c>
      <c r="V14" s="56"/>
      <c r="W14" s="56"/>
    </row>
    <row r="15" spans="1:23" ht="14.25" thickBot="1" x14ac:dyDescent="0.2">
      <c r="A15" s="52"/>
      <c r="B15" s="54" t="s">
        <v>13</v>
      </c>
      <c r="C15" s="55"/>
      <c r="D15" s="69">
        <v>126454.1522</v>
      </c>
      <c r="E15" s="69">
        <v>140164.47070000001</v>
      </c>
      <c r="F15" s="70">
        <v>90.218406682143595</v>
      </c>
      <c r="G15" s="69">
        <v>143476.39980000001</v>
      </c>
      <c r="H15" s="70">
        <v>-11.864144642413899</v>
      </c>
      <c r="I15" s="69">
        <v>22402.653699999999</v>
      </c>
      <c r="J15" s="70">
        <v>17.716028544928999</v>
      </c>
      <c r="K15" s="69">
        <v>31333.335500000001</v>
      </c>
      <c r="L15" s="70">
        <v>21.838668619840899</v>
      </c>
      <c r="M15" s="70">
        <v>-0.28502173986551799</v>
      </c>
      <c r="N15" s="69">
        <v>4058991.3607000001</v>
      </c>
      <c r="O15" s="69">
        <v>44927132.029200003</v>
      </c>
      <c r="P15" s="69">
        <v>4529</v>
      </c>
      <c r="Q15" s="69">
        <v>4151</v>
      </c>
      <c r="R15" s="70">
        <v>9.1062394603709897</v>
      </c>
      <c r="S15" s="69">
        <v>27.920987458600099</v>
      </c>
      <c r="T15" s="69">
        <v>30.042255239701301</v>
      </c>
      <c r="U15" s="71">
        <v>-7.5973952720922302</v>
      </c>
      <c r="V15" s="56"/>
      <c r="W15" s="56"/>
    </row>
    <row r="16" spans="1:23" ht="14.25" thickBot="1" x14ac:dyDescent="0.2">
      <c r="A16" s="52"/>
      <c r="B16" s="54" t="s">
        <v>14</v>
      </c>
      <c r="C16" s="55"/>
      <c r="D16" s="69">
        <v>663802.58470000001</v>
      </c>
      <c r="E16" s="69">
        <v>650432.56030000001</v>
      </c>
      <c r="F16" s="70">
        <v>102.05555890280699</v>
      </c>
      <c r="G16" s="69">
        <v>482700.63669999997</v>
      </c>
      <c r="H16" s="70">
        <v>37.518481276119701</v>
      </c>
      <c r="I16" s="69">
        <v>14234.6361</v>
      </c>
      <c r="J16" s="70">
        <v>2.1444080556621001</v>
      </c>
      <c r="K16" s="69">
        <v>33993.195699999997</v>
      </c>
      <c r="L16" s="70">
        <v>7.0422935284269901</v>
      </c>
      <c r="M16" s="70">
        <v>-0.58125042947933303</v>
      </c>
      <c r="N16" s="69">
        <v>13174115.841399999</v>
      </c>
      <c r="O16" s="69">
        <v>323873302.55830002</v>
      </c>
      <c r="P16" s="69">
        <v>38955</v>
      </c>
      <c r="Q16" s="69">
        <v>31836</v>
      </c>
      <c r="R16" s="70">
        <v>22.361477572559401</v>
      </c>
      <c r="S16" s="69">
        <v>17.040240911307901</v>
      </c>
      <c r="T16" s="69">
        <v>20.115236885915301</v>
      </c>
      <c r="U16" s="71">
        <v>-18.045495897694899</v>
      </c>
      <c r="V16" s="56"/>
      <c r="W16" s="56"/>
    </row>
    <row r="17" spans="1:23" ht="12" thickBot="1" x14ac:dyDescent="0.2">
      <c r="A17" s="52"/>
      <c r="B17" s="54" t="s">
        <v>15</v>
      </c>
      <c r="C17" s="55"/>
      <c r="D17" s="69">
        <v>445652.68959999998</v>
      </c>
      <c r="E17" s="69">
        <v>681071.12340000004</v>
      </c>
      <c r="F17" s="70">
        <v>65.434089669701606</v>
      </c>
      <c r="G17" s="69">
        <v>457336.2978</v>
      </c>
      <c r="H17" s="70">
        <v>-2.5547082652751598</v>
      </c>
      <c r="I17" s="69">
        <v>48187.546499999997</v>
      </c>
      <c r="J17" s="70">
        <v>10.8128028001472</v>
      </c>
      <c r="K17" s="69">
        <v>38504.8004</v>
      </c>
      <c r="L17" s="70">
        <v>8.41936242218822</v>
      </c>
      <c r="M17" s="70">
        <v>0.25146854416624898</v>
      </c>
      <c r="N17" s="69">
        <v>9053354.9704999998</v>
      </c>
      <c r="O17" s="69">
        <v>308083655.09619999</v>
      </c>
      <c r="P17" s="69">
        <v>10040</v>
      </c>
      <c r="Q17" s="69">
        <v>9246</v>
      </c>
      <c r="R17" s="70">
        <v>8.5874972961280704</v>
      </c>
      <c r="S17" s="69">
        <v>44.387718087649397</v>
      </c>
      <c r="T17" s="69">
        <v>84.205643727017105</v>
      </c>
      <c r="U17" s="71">
        <v>-89.704826818855395</v>
      </c>
      <c r="V17" s="38"/>
      <c r="W17" s="38"/>
    </row>
    <row r="18" spans="1:23" ht="12" thickBot="1" x14ac:dyDescent="0.2">
      <c r="A18" s="52"/>
      <c r="B18" s="54" t="s">
        <v>16</v>
      </c>
      <c r="C18" s="55"/>
      <c r="D18" s="69">
        <v>1520520.5331999999</v>
      </c>
      <c r="E18" s="69">
        <v>1772080.7235000001</v>
      </c>
      <c r="F18" s="70">
        <v>85.804247686688399</v>
      </c>
      <c r="G18" s="69">
        <v>1390743.2217999999</v>
      </c>
      <c r="H18" s="70">
        <v>9.3315077410215803</v>
      </c>
      <c r="I18" s="69">
        <v>265545.49780000001</v>
      </c>
      <c r="J18" s="70">
        <v>17.464117846613199</v>
      </c>
      <c r="K18" s="69">
        <v>227727.9816</v>
      </c>
      <c r="L18" s="70">
        <v>16.374552687393901</v>
      </c>
      <c r="M18" s="70">
        <v>0.166064424469479</v>
      </c>
      <c r="N18" s="69">
        <v>31280712.366</v>
      </c>
      <c r="O18" s="69">
        <v>715188727.74259996</v>
      </c>
      <c r="P18" s="69">
        <v>78461</v>
      </c>
      <c r="Q18" s="69">
        <v>65565</v>
      </c>
      <c r="R18" s="70">
        <v>19.669030732860499</v>
      </c>
      <c r="S18" s="69">
        <v>19.379316261582201</v>
      </c>
      <c r="T18" s="69">
        <v>24.519072662243602</v>
      </c>
      <c r="U18" s="71">
        <v>-26.521866567865001</v>
      </c>
      <c r="V18" s="38"/>
      <c r="W18" s="38"/>
    </row>
    <row r="19" spans="1:23" ht="12" thickBot="1" x14ac:dyDescent="0.2">
      <c r="A19" s="52"/>
      <c r="B19" s="54" t="s">
        <v>17</v>
      </c>
      <c r="C19" s="55"/>
      <c r="D19" s="69">
        <v>608503.25870000001</v>
      </c>
      <c r="E19" s="69">
        <v>758114.59199999995</v>
      </c>
      <c r="F19" s="70">
        <v>80.265340506729103</v>
      </c>
      <c r="G19" s="69">
        <v>559339.5993</v>
      </c>
      <c r="H19" s="70">
        <v>8.78959034216909</v>
      </c>
      <c r="I19" s="69">
        <v>32377.7219</v>
      </c>
      <c r="J19" s="70">
        <v>5.3208789660669096</v>
      </c>
      <c r="K19" s="69">
        <v>65014.2952</v>
      </c>
      <c r="L19" s="70">
        <v>11.6234028989479</v>
      </c>
      <c r="M19" s="70">
        <v>-0.50199072680249601</v>
      </c>
      <c r="N19" s="69">
        <v>12584884.8103</v>
      </c>
      <c r="O19" s="69">
        <v>234975247.11939999</v>
      </c>
      <c r="P19" s="69">
        <v>16346</v>
      </c>
      <c r="Q19" s="69">
        <v>14038</v>
      </c>
      <c r="R19" s="70">
        <v>16.441088474141601</v>
      </c>
      <c r="S19" s="69">
        <v>37.226432075125402</v>
      </c>
      <c r="T19" s="69">
        <v>40.605735517879999</v>
      </c>
      <c r="U19" s="71">
        <v>-9.0776989745752896</v>
      </c>
      <c r="V19" s="38"/>
      <c r="W19" s="38"/>
    </row>
    <row r="20" spans="1:23" ht="12" thickBot="1" x14ac:dyDescent="0.2">
      <c r="A20" s="52"/>
      <c r="B20" s="54" t="s">
        <v>18</v>
      </c>
      <c r="C20" s="55"/>
      <c r="D20" s="69">
        <v>1046557.9048</v>
      </c>
      <c r="E20" s="69">
        <v>1068991.5930999999</v>
      </c>
      <c r="F20" s="70">
        <v>97.901415834810905</v>
      </c>
      <c r="G20" s="69">
        <v>1093381.7603</v>
      </c>
      <c r="H20" s="70">
        <v>-4.2824800266608198</v>
      </c>
      <c r="I20" s="69">
        <v>53652.972099999999</v>
      </c>
      <c r="J20" s="70">
        <v>5.1266128566725797</v>
      </c>
      <c r="K20" s="69">
        <v>45554.753400000001</v>
      </c>
      <c r="L20" s="70">
        <v>4.1664087562152803</v>
      </c>
      <c r="M20" s="70">
        <v>0.1777689065484</v>
      </c>
      <c r="N20" s="69">
        <v>28567006.098200001</v>
      </c>
      <c r="O20" s="69">
        <v>368156922.95099998</v>
      </c>
      <c r="P20" s="69">
        <v>43254</v>
      </c>
      <c r="Q20" s="69">
        <v>42049</v>
      </c>
      <c r="R20" s="70">
        <v>2.8657042973673699</v>
      </c>
      <c r="S20" s="69">
        <v>24.195632884819901</v>
      </c>
      <c r="T20" s="69">
        <v>30.420899819258501</v>
      </c>
      <c r="U20" s="71">
        <v>-25.7288865477218</v>
      </c>
      <c r="V20" s="38"/>
      <c r="W20" s="38"/>
    </row>
    <row r="21" spans="1:23" ht="12" thickBot="1" x14ac:dyDescent="0.2">
      <c r="A21" s="52"/>
      <c r="B21" s="54" t="s">
        <v>19</v>
      </c>
      <c r="C21" s="55"/>
      <c r="D21" s="69">
        <v>377466.7708</v>
      </c>
      <c r="E21" s="69">
        <v>403136.21130000002</v>
      </c>
      <c r="F21" s="70">
        <v>93.632563937329394</v>
      </c>
      <c r="G21" s="69">
        <v>379294.13819999999</v>
      </c>
      <c r="H21" s="70">
        <v>-0.48178108121366098</v>
      </c>
      <c r="I21" s="69">
        <v>34439.993699999999</v>
      </c>
      <c r="J21" s="70">
        <v>9.1239802716960092</v>
      </c>
      <c r="K21" s="69">
        <v>40399.968000000001</v>
      </c>
      <c r="L21" s="70">
        <v>10.6513557503747</v>
      </c>
      <c r="M21" s="70">
        <v>-0.14752423318751201</v>
      </c>
      <c r="N21" s="69">
        <v>7283118.6085999999</v>
      </c>
      <c r="O21" s="69">
        <v>139225228.0923</v>
      </c>
      <c r="P21" s="69">
        <v>36638</v>
      </c>
      <c r="Q21" s="69">
        <v>34110</v>
      </c>
      <c r="R21" s="70">
        <v>7.4113163295221396</v>
      </c>
      <c r="S21" s="69">
        <v>10.3026030569354</v>
      </c>
      <c r="T21" s="69">
        <v>10.7085321782469</v>
      </c>
      <c r="U21" s="71">
        <v>-3.94006368165536</v>
      </c>
      <c r="V21" s="38"/>
      <c r="W21" s="38"/>
    </row>
    <row r="22" spans="1:23" ht="12" thickBot="1" x14ac:dyDescent="0.2">
      <c r="A22" s="52"/>
      <c r="B22" s="54" t="s">
        <v>20</v>
      </c>
      <c r="C22" s="55"/>
      <c r="D22" s="69">
        <v>1048215.3553000001</v>
      </c>
      <c r="E22" s="69">
        <v>1043575.4080000001</v>
      </c>
      <c r="F22" s="70">
        <v>100.444620222404</v>
      </c>
      <c r="G22" s="69">
        <v>852130.30920000002</v>
      </c>
      <c r="H22" s="70">
        <v>23.0111573292223</v>
      </c>
      <c r="I22" s="69">
        <v>70790.301999999996</v>
      </c>
      <c r="J22" s="70">
        <v>6.7534120390499099</v>
      </c>
      <c r="K22" s="69">
        <v>97531.078099999999</v>
      </c>
      <c r="L22" s="70">
        <v>11.4455590943085</v>
      </c>
      <c r="M22" s="70">
        <v>-0.27417697641548</v>
      </c>
      <c r="N22" s="69">
        <v>16585247.7223</v>
      </c>
      <c r="O22" s="69">
        <v>425076410.74419999</v>
      </c>
      <c r="P22" s="69">
        <v>63459</v>
      </c>
      <c r="Q22" s="69">
        <v>53805</v>
      </c>
      <c r="R22" s="70">
        <v>17.9425703930862</v>
      </c>
      <c r="S22" s="69">
        <v>16.5179935911376</v>
      </c>
      <c r="T22" s="69">
        <v>16.535769142273001</v>
      </c>
      <c r="U22" s="71">
        <v>-0.107613258458784</v>
      </c>
      <c r="V22" s="38"/>
      <c r="W22" s="38"/>
    </row>
    <row r="23" spans="1:23" ht="12" thickBot="1" x14ac:dyDescent="0.2">
      <c r="A23" s="52"/>
      <c r="B23" s="54" t="s">
        <v>21</v>
      </c>
      <c r="C23" s="55"/>
      <c r="D23" s="69">
        <v>2403174.6532000001</v>
      </c>
      <c r="E23" s="69">
        <v>2986616.9059000001</v>
      </c>
      <c r="F23" s="70">
        <v>80.464777670432994</v>
      </c>
      <c r="G23" s="69">
        <v>2095383.4413000001</v>
      </c>
      <c r="H23" s="70">
        <v>14.6890161405992</v>
      </c>
      <c r="I23" s="69">
        <v>225617.68059999999</v>
      </c>
      <c r="J23" s="70">
        <v>9.3883180858109405</v>
      </c>
      <c r="K23" s="69">
        <v>173785.12119999999</v>
      </c>
      <c r="L23" s="70">
        <v>8.2937145428705801</v>
      </c>
      <c r="M23" s="70">
        <v>0.29825660011681099</v>
      </c>
      <c r="N23" s="69">
        <v>50366782.935400002</v>
      </c>
      <c r="O23" s="69">
        <v>929307710.43159997</v>
      </c>
      <c r="P23" s="69">
        <v>83591</v>
      </c>
      <c r="Q23" s="69">
        <v>76945</v>
      </c>
      <c r="R23" s="70">
        <v>8.6373383585678098</v>
      </c>
      <c r="S23" s="69">
        <v>28.749203301790899</v>
      </c>
      <c r="T23" s="69">
        <v>30.5806562583664</v>
      </c>
      <c r="U23" s="71">
        <v>-6.3704476863239501</v>
      </c>
      <c r="V23" s="38"/>
      <c r="W23" s="38"/>
    </row>
    <row r="24" spans="1:23" ht="12" thickBot="1" x14ac:dyDescent="0.2">
      <c r="A24" s="52"/>
      <c r="B24" s="54" t="s">
        <v>22</v>
      </c>
      <c r="C24" s="55"/>
      <c r="D24" s="69">
        <v>252226.95360000001</v>
      </c>
      <c r="E24" s="69">
        <v>328234.89390000002</v>
      </c>
      <c r="F24" s="70">
        <v>76.843430813557404</v>
      </c>
      <c r="G24" s="69">
        <v>261738.1366</v>
      </c>
      <c r="H24" s="70">
        <v>-3.6338544789655298</v>
      </c>
      <c r="I24" s="69">
        <v>41294.505299999997</v>
      </c>
      <c r="J24" s="70">
        <v>16.371963705943902</v>
      </c>
      <c r="K24" s="69">
        <v>40484.133600000001</v>
      </c>
      <c r="L24" s="70">
        <v>15.467418743746</v>
      </c>
      <c r="M24" s="70">
        <v>2.0017019704726999E-2</v>
      </c>
      <c r="N24" s="69">
        <v>4478491.1259000003</v>
      </c>
      <c r="O24" s="69">
        <v>97508593.342600003</v>
      </c>
      <c r="P24" s="69">
        <v>27750</v>
      </c>
      <c r="Q24" s="69">
        <v>26338</v>
      </c>
      <c r="R24" s="70">
        <v>5.3610752524869003</v>
      </c>
      <c r="S24" s="69">
        <v>9.0892595891891901</v>
      </c>
      <c r="T24" s="69">
        <v>8.8436450261978905</v>
      </c>
      <c r="U24" s="71">
        <v>2.7022505032581199</v>
      </c>
      <c r="V24" s="38"/>
      <c r="W24" s="38"/>
    </row>
    <row r="25" spans="1:23" ht="12" thickBot="1" x14ac:dyDescent="0.2">
      <c r="A25" s="52"/>
      <c r="B25" s="54" t="s">
        <v>23</v>
      </c>
      <c r="C25" s="55"/>
      <c r="D25" s="69">
        <v>296619.5514</v>
      </c>
      <c r="E25" s="69">
        <v>400066.84779999999</v>
      </c>
      <c r="F25" s="70">
        <v>74.142497192940397</v>
      </c>
      <c r="G25" s="69">
        <v>269185.92670000001</v>
      </c>
      <c r="H25" s="70">
        <v>10.191329478592699</v>
      </c>
      <c r="I25" s="69">
        <v>20388.418699999998</v>
      </c>
      <c r="J25" s="70">
        <v>6.8735923184327197</v>
      </c>
      <c r="K25" s="69">
        <v>45424.2549</v>
      </c>
      <c r="L25" s="70">
        <v>16.874676717636898</v>
      </c>
      <c r="M25" s="70">
        <v>-0.551155682247636</v>
      </c>
      <c r="N25" s="69">
        <v>5564924.8903000001</v>
      </c>
      <c r="O25" s="69">
        <v>97541256.234899998</v>
      </c>
      <c r="P25" s="69">
        <v>20613</v>
      </c>
      <c r="Q25" s="69">
        <v>19342</v>
      </c>
      <c r="R25" s="70">
        <v>6.5711922241753697</v>
      </c>
      <c r="S25" s="69">
        <v>14.3899263280454</v>
      </c>
      <c r="T25" s="69">
        <v>13.867753531175699</v>
      </c>
      <c r="U25" s="71">
        <v>3.6287385005719801</v>
      </c>
      <c r="V25" s="38"/>
      <c r="W25" s="38"/>
    </row>
    <row r="26" spans="1:23" ht="12" thickBot="1" x14ac:dyDescent="0.2">
      <c r="A26" s="52"/>
      <c r="B26" s="54" t="s">
        <v>24</v>
      </c>
      <c r="C26" s="55"/>
      <c r="D26" s="69">
        <v>571800.43779999996</v>
      </c>
      <c r="E26" s="69">
        <v>684753.54359999998</v>
      </c>
      <c r="F26" s="70">
        <v>83.504560603488898</v>
      </c>
      <c r="G26" s="69">
        <v>446198.27409999998</v>
      </c>
      <c r="H26" s="70">
        <v>28.149405990721199</v>
      </c>
      <c r="I26" s="69">
        <v>105871.04240000001</v>
      </c>
      <c r="J26" s="70">
        <v>18.515383235336198</v>
      </c>
      <c r="K26" s="69">
        <v>100023.46679999999</v>
      </c>
      <c r="L26" s="70">
        <v>22.416820639154501</v>
      </c>
      <c r="M26" s="70">
        <v>5.8462036830740999E-2</v>
      </c>
      <c r="N26" s="69">
        <v>9002475.2386000007</v>
      </c>
      <c r="O26" s="69">
        <v>199347381.78729999</v>
      </c>
      <c r="P26" s="69">
        <v>46731</v>
      </c>
      <c r="Q26" s="69">
        <v>45058</v>
      </c>
      <c r="R26" s="70">
        <v>3.7129921434595499</v>
      </c>
      <c r="S26" s="69">
        <v>12.2359983265926</v>
      </c>
      <c r="T26" s="69">
        <v>12.613372240223701</v>
      </c>
      <c r="U26" s="71">
        <v>-3.0841285161909102</v>
      </c>
      <c r="V26" s="38"/>
      <c r="W26" s="38"/>
    </row>
    <row r="27" spans="1:23" ht="12" thickBot="1" x14ac:dyDescent="0.2">
      <c r="A27" s="52"/>
      <c r="B27" s="54" t="s">
        <v>25</v>
      </c>
      <c r="C27" s="55"/>
      <c r="D27" s="69">
        <v>253474.0042</v>
      </c>
      <c r="E27" s="69">
        <v>314302.91139999998</v>
      </c>
      <c r="F27" s="70">
        <v>80.646406700768495</v>
      </c>
      <c r="G27" s="69">
        <v>233459.98009999999</v>
      </c>
      <c r="H27" s="70">
        <v>8.5727858331124693</v>
      </c>
      <c r="I27" s="69">
        <v>67931.2209</v>
      </c>
      <c r="J27" s="70">
        <v>26.800074080338401</v>
      </c>
      <c r="K27" s="69">
        <v>68033.480299999996</v>
      </c>
      <c r="L27" s="70">
        <v>29.1413887171834</v>
      </c>
      <c r="M27" s="70">
        <v>-1.5030746560230001E-3</v>
      </c>
      <c r="N27" s="69">
        <v>4418538.7123999996</v>
      </c>
      <c r="O27" s="69">
        <v>89536118.930600002</v>
      </c>
      <c r="P27" s="69">
        <v>35830</v>
      </c>
      <c r="Q27" s="69">
        <v>32863</v>
      </c>
      <c r="R27" s="70">
        <v>9.0283905912424292</v>
      </c>
      <c r="S27" s="69">
        <v>7.0743512196483396</v>
      </c>
      <c r="T27" s="69">
        <v>6.9027635821440496</v>
      </c>
      <c r="U27" s="71">
        <v>2.42548937954508</v>
      </c>
      <c r="V27" s="38"/>
      <c r="W27" s="38"/>
    </row>
    <row r="28" spans="1:23" ht="12" thickBot="1" x14ac:dyDescent="0.2">
      <c r="A28" s="52"/>
      <c r="B28" s="54" t="s">
        <v>26</v>
      </c>
      <c r="C28" s="55"/>
      <c r="D28" s="69">
        <v>1080402.1816</v>
      </c>
      <c r="E28" s="69">
        <v>1448126.6608</v>
      </c>
      <c r="F28" s="70">
        <v>74.606884248864304</v>
      </c>
      <c r="G28" s="69">
        <v>919053.12600000005</v>
      </c>
      <c r="H28" s="70">
        <v>17.556009662057299</v>
      </c>
      <c r="I28" s="69">
        <v>41754.6348</v>
      </c>
      <c r="J28" s="70">
        <v>3.86473070039199</v>
      </c>
      <c r="K28" s="69">
        <v>61337.608</v>
      </c>
      <c r="L28" s="70">
        <v>6.6740002579568003</v>
      </c>
      <c r="M28" s="70">
        <v>-0.31926535511459803</v>
      </c>
      <c r="N28" s="69">
        <v>22120381.867800001</v>
      </c>
      <c r="O28" s="69">
        <v>316002264.67690003</v>
      </c>
      <c r="P28" s="69">
        <v>51149</v>
      </c>
      <c r="Q28" s="69">
        <v>48873</v>
      </c>
      <c r="R28" s="70">
        <v>4.6569680600740702</v>
      </c>
      <c r="S28" s="69">
        <v>21.1226452442863</v>
      </c>
      <c r="T28" s="69">
        <v>21.227428185296599</v>
      </c>
      <c r="U28" s="71">
        <v>-0.49606921764985301</v>
      </c>
      <c r="V28" s="38"/>
      <c r="W28" s="38"/>
    </row>
    <row r="29" spans="1:23" ht="12" thickBot="1" x14ac:dyDescent="0.2">
      <c r="A29" s="52"/>
      <c r="B29" s="54" t="s">
        <v>27</v>
      </c>
      <c r="C29" s="55"/>
      <c r="D29" s="69">
        <v>653563.11580000003</v>
      </c>
      <c r="E29" s="69">
        <v>686115.52419999999</v>
      </c>
      <c r="F29" s="70">
        <v>95.255549939938305</v>
      </c>
      <c r="G29" s="69">
        <v>571939.27410000004</v>
      </c>
      <c r="H29" s="70">
        <v>14.2714175081686</v>
      </c>
      <c r="I29" s="69">
        <v>79779.527100000007</v>
      </c>
      <c r="J29" s="70">
        <v>12.206858858971099</v>
      </c>
      <c r="K29" s="69">
        <v>85537.290900000007</v>
      </c>
      <c r="L29" s="70">
        <v>14.9556595907146</v>
      </c>
      <c r="M29" s="70">
        <v>-6.7312908082759998E-2</v>
      </c>
      <c r="N29" s="69">
        <v>11018534.074200001</v>
      </c>
      <c r="O29" s="69">
        <v>216436617.9657</v>
      </c>
      <c r="P29" s="69">
        <v>112590</v>
      </c>
      <c r="Q29" s="69">
        <v>109293</v>
      </c>
      <c r="R29" s="70">
        <v>3.01666163432242</v>
      </c>
      <c r="S29" s="69">
        <v>5.8048060733635296</v>
      </c>
      <c r="T29" s="69">
        <v>5.7093559660728497</v>
      </c>
      <c r="U29" s="71">
        <v>1.6443289592165999</v>
      </c>
      <c r="V29" s="38"/>
      <c r="W29" s="38"/>
    </row>
    <row r="30" spans="1:23" ht="12" thickBot="1" x14ac:dyDescent="0.2">
      <c r="A30" s="52"/>
      <c r="B30" s="54" t="s">
        <v>28</v>
      </c>
      <c r="C30" s="55"/>
      <c r="D30" s="69">
        <v>836290.24010000005</v>
      </c>
      <c r="E30" s="69">
        <v>1023836.3588</v>
      </c>
      <c r="F30" s="70">
        <v>81.682022025490895</v>
      </c>
      <c r="G30" s="69">
        <v>756161.5246</v>
      </c>
      <c r="H30" s="70">
        <v>10.5967723684946</v>
      </c>
      <c r="I30" s="69">
        <v>81394.386799999993</v>
      </c>
      <c r="J30" s="70">
        <v>9.7327916669537107</v>
      </c>
      <c r="K30" s="69">
        <v>100516.77559999999</v>
      </c>
      <c r="L30" s="70">
        <v>13.2930296411434</v>
      </c>
      <c r="M30" s="70">
        <v>-0.19024077011877399</v>
      </c>
      <c r="N30" s="69">
        <v>14454242.406400001</v>
      </c>
      <c r="O30" s="69">
        <v>386388460.04530001</v>
      </c>
      <c r="P30" s="69">
        <v>66318</v>
      </c>
      <c r="Q30" s="69">
        <v>62832</v>
      </c>
      <c r="R30" s="70">
        <v>5.5481283422459802</v>
      </c>
      <c r="S30" s="69">
        <v>12.6103054992611</v>
      </c>
      <c r="T30" s="69">
        <v>12.2762745607334</v>
      </c>
      <c r="U30" s="71">
        <v>2.6488726902558</v>
      </c>
      <c r="V30" s="38"/>
      <c r="W30" s="38"/>
    </row>
    <row r="31" spans="1:23" ht="12" thickBot="1" x14ac:dyDescent="0.2">
      <c r="A31" s="52"/>
      <c r="B31" s="54" t="s">
        <v>29</v>
      </c>
      <c r="C31" s="55"/>
      <c r="D31" s="69">
        <v>496854.5478</v>
      </c>
      <c r="E31" s="69">
        <v>1125081.9543999999</v>
      </c>
      <c r="F31" s="70">
        <v>44.161631591093297</v>
      </c>
      <c r="G31" s="69">
        <v>708546.52309999999</v>
      </c>
      <c r="H31" s="70">
        <v>-29.8769337507741</v>
      </c>
      <c r="I31" s="69">
        <v>22878.644700000001</v>
      </c>
      <c r="J31" s="70">
        <v>4.6046966463934602</v>
      </c>
      <c r="K31" s="69">
        <v>28556.995699999999</v>
      </c>
      <c r="L31" s="70">
        <v>4.0303628299605201</v>
      </c>
      <c r="M31" s="70">
        <v>-0.198842730504736</v>
      </c>
      <c r="N31" s="69">
        <v>34639008.650799997</v>
      </c>
      <c r="O31" s="69">
        <v>351268325.85890001</v>
      </c>
      <c r="P31" s="69">
        <v>21980</v>
      </c>
      <c r="Q31" s="69">
        <v>20980</v>
      </c>
      <c r="R31" s="70">
        <v>4.7664442326024901</v>
      </c>
      <c r="S31" s="69">
        <v>22.604847488626</v>
      </c>
      <c r="T31" s="69">
        <v>22.5457709580553</v>
      </c>
      <c r="U31" s="71">
        <v>0.26134452179100198</v>
      </c>
      <c r="V31" s="38"/>
      <c r="W31" s="38"/>
    </row>
    <row r="32" spans="1:23" ht="12" thickBot="1" x14ac:dyDescent="0.2">
      <c r="A32" s="52"/>
      <c r="B32" s="54" t="s">
        <v>30</v>
      </c>
      <c r="C32" s="55"/>
      <c r="D32" s="69">
        <v>113123.8777</v>
      </c>
      <c r="E32" s="69">
        <v>156011.75630000001</v>
      </c>
      <c r="F32" s="70">
        <v>72.509841811196907</v>
      </c>
      <c r="G32" s="69">
        <v>133502.37640000001</v>
      </c>
      <c r="H32" s="70">
        <v>-15.2645213137944</v>
      </c>
      <c r="I32" s="69">
        <v>31195.5599</v>
      </c>
      <c r="J32" s="70">
        <v>27.5764591298129</v>
      </c>
      <c r="K32" s="69">
        <v>55874.036</v>
      </c>
      <c r="L32" s="70">
        <v>41.852465481655599</v>
      </c>
      <c r="M32" s="70">
        <v>-0.441680570560537</v>
      </c>
      <c r="N32" s="69">
        <v>1838890.4835999999</v>
      </c>
      <c r="O32" s="69">
        <v>47106088.741899997</v>
      </c>
      <c r="P32" s="69">
        <v>24398</v>
      </c>
      <c r="Q32" s="69">
        <v>23100</v>
      </c>
      <c r="R32" s="70">
        <v>5.6190476190476097</v>
      </c>
      <c r="S32" s="69">
        <v>4.6366045454545501</v>
      </c>
      <c r="T32" s="69">
        <v>4.5081456753246698</v>
      </c>
      <c r="U32" s="71">
        <v>2.7705375533008301</v>
      </c>
      <c r="V32" s="38"/>
      <c r="W32" s="38"/>
    </row>
    <row r="33" spans="1:23" ht="12" thickBot="1" x14ac:dyDescent="0.2">
      <c r="A33" s="52"/>
      <c r="B33" s="54" t="s">
        <v>31</v>
      </c>
      <c r="C33" s="55"/>
      <c r="D33" s="69">
        <v>8.1416000000000004</v>
      </c>
      <c r="E33" s="72"/>
      <c r="F33" s="72"/>
      <c r="G33" s="69">
        <v>58.461599999999997</v>
      </c>
      <c r="H33" s="70">
        <v>-86.0735936067436</v>
      </c>
      <c r="I33" s="69">
        <v>1.1816</v>
      </c>
      <c r="J33" s="70">
        <v>14.5131178146802</v>
      </c>
      <c r="K33" s="69">
        <v>14.5547</v>
      </c>
      <c r="L33" s="70">
        <v>24.8961711619251</v>
      </c>
      <c r="M33" s="70">
        <v>-0.91881660219722805</v>
      </c>
      <c r="N33" s="69">
        <v>16.194700000000001</v>
      </c>
      <c r="O33" s="69">
        <v>5010.6275999999998</v>
      </c>
      <c r="P33" s="69">
        <v>1</v>
      </c>
      <c r="Q33" s="72"/>
      <c r="R33" s="72"/>
      <c r="S33" s="69">
        <v>8.1416000000000004</v>
      </c>
      <c r="T33" s="72"/>
      <c r="U33" s="73"/>
      <c r="V33" s="38"/>
      <c r="W33" s="38"/>
    </row>
    <row r="34" spans="1:23" ht="12" thickBot="1" x14ac:dyDescent="0.2">
      <c r="A34" s="52"/>
      <c r="B34" s="54" t="s">
        <v>36</v>
      </c>
      <c r="C34" s="55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69">
        <v>10</v>
      </c>
      <c r="P34" s="72"/>
      <c r="Q34" s="72"/>
      <c r="R34" s="72"/>
      <c r="S34" s="72"/>
      <c r="T34" s="72"/>
      <c r="U34" s="73"/>
      <c r="V34" s="38"/>
      <c r="W34" s="38"/>
    </row>
    <row r="35" spans="1:23" ht="12" thickBot="1" x14ac:dyDescent="0.2">
      <c r="A35" s="52"/>
      <c r="B35" s="54" t="s">
        <v>32</v>
      </c>
      <c r="C35" s="55"/>
      <c r="D35" s="69">
        <v>195933.09160000001</v>
      </c>
      <c r="E35" s="69">
        <v>171467.26370000001</v>
      </c>
      <c r="F35" s="70">
        <v>114.268512468249</v>
      </c>
      <c r="G35" s="69">
        <v>216261.79620000001</v>
      </c>
      <c r="H35" s="70">
        <v>-9.4000442783707996</v>
      </c>
      <c r="I35" s="69">
        <v>12774.831700000001</v>
      </c>
      <c r="J35" s="70">
        <v>6.5199970028952503</v>
      </c>
      <c r="K35" s="69">
        <v>26472.820500000002</v>
      </c>
      <c r="L35" s="70">
        <v>12.241098966697701</v>
      </c>
      <c r="M35" s="70">
        <v>-0.51743594151594097</v>
      </c>
      <c r="N35" s="69">
        <v>4145541.7519</v>
      </c>
      <c r="O35" s="69">
        <v>57044613.017999999</v>
      </c>
      <c r="P35" s="69">
        <v>12428</v>
      </c>
      <c r="Q35" s="69">
        <v>10724</v>
      </c>
      <c r="R35" s="70">
        <v>15.889593435285301</v>
      </c>
      <c r="S35" s="69">
        <v>15.7654563566141</v>
      </c>
      <c r="T35" s="69">
        <v>15.659059380827999</v>
      </c>
      <c r="U35" s="71">
        <v>0.67487406250319304</v>
      </c>
      <c r="V35" s="38"/>
      <c r="W35" s="38"/>
    </row>
    <row r="36" spans="1:23" ht="12" thickBot="1" x14ac:dyDescent="0.2">
      <c r="A36" s="52"/>
      <c r="B36" s="54" t="s">
        <v>37</v>
      </c>
      <c r="C36" s="55"/>
      <c r="D36" s="72"/>
      <c r="E36" s="69">
        <v>711413.13859999995</v>
      </c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3"/>
      <c r="V36" s="38"/>
      <c r="W36" s="38"/>
    </row>
    <row r="37" spans="1:23" ht="12" thickBot="1" x14ac:dyDescent="0.2">
      <c r="A37" s="52"/>
      <c r="B37" s="54" t="s">
        <v>38</v>
      </c>
      <c r="C37" s="55"/>
      <c r="D37" s="72"/>
      <c r="E37" s="69">
        <v>131112.1188</v>
      </c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3"/>
      <c r="V37" s="38"/>
      <c r="W37" s="38"/>
    </row>
    <row r="38" spans="1:23" ht="12" thickBot="1" x14ac:dyDescent="0.2">
      <c r="A38" s="52"/>
      <c r="B38" s="54" t="s">
        <v>39</v>
      </c>
      <c r="C38" s="55"/>
      <c r="D38" s="72"/>
      <c r="E38" s="69">
        <v>175387.88939999999</v>
      </c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3"/>
      <c r="V38" s="38"/>
      <c r="W38" s="38"/>
    </row>
    <row r="39" spans="1:23" ht="12" customHeight="1" thickBot="1" x14ac:dyDescent="0.2">
      <c r="A39" s="52"/>
      <c r="B39" s="54" t="s">
        <v>33</v>
      </c>
      <c r="C39" s="55"/>
      <c r="D39" s="69">
        <v>192011.02609999999</v>
      </c>
      <c r="E39" s="69">
        <v>321827.011</v>
      </c>
      <c r="F39" s="70">
        <v>59.662806270788799</v>
      </c>
      <c r="G39" s="69">
        <v>214299.99909999999</v>
      </c>
      <c r="H39" s="70">
        <v>-10.400827388524201</v>
      </c>
      <c r="I39" s="69">
        <v>9880.5676000000003</v>
      </c>
      <c r="J39" s="70">
        <v>5.1458334454471197</v>
      </c>
      <c r="K39" s="69">
        <v>10940.4985</v>
      </c>
      <c r="L39" s="70">
        <v>5.1052256397326303</v>
      </c>
      <c r="M39" s="70">
        <v>-9.6881408100371005E-2</v>
      </c>
      <c r="N39" s="69">
        <v>3626234.1878</v>
      </c>
      <c r="O39" s="69">
        <v>90846733.948100001</v>
      </c>
      <c r="P39" s="69">
        <v>293</v>
      </c>
      <c r="Q39" s="69">
        <v>292</v>
      </c>
      <c r="R39" s="70">
        <v>0.34246575342464802</v>
      </c>
      <c r="S39" s="69">
        <v>655.327734129693</v>
      </c>
      <c r="T39" s="69">
        <v>626.18545787671201</v>
      </c>
      <c r="U39" s="71">
        <v>4.4469774030978204</v>
      </c>
      <c r="V39" s="38"/>
      <c r="W39" s="38"/>
    </row>
    <row r="40" spans="1:23" ht="12" thickBot="1" x14ac:dyDescent="0.2">
      <c r="A40" s="52"/>
      <c r="B40" s="54" t="s">
        <v>34</v>
      </c>
      <c r="C40" s="55"/>
      <c r="D40" s="69">
        <v>372889.75569999998</v>
      </c>
      <c r="E40" s="69">
        <v>514844.07089999999</v>
      </c>
      <c r="F40" s="70">
        <v>72.427707101326902</v>
      </c>
      <c r="G40" s="69">
        <v>465810.70760000002</v>
      </c>
      <c r="H40" s="70">
        <v>-19.948221538048699</v>
      </c>
      <c r="I40" s="69">
        <v>26940.809600000001</v>
      </c>
      <c r="J40" s="70">
        <v>7.22487254964296</v>
      </c>
      <c r="K40" s="69">
        <v>34960.515800000001</v>
      </c>
      <c r="L40" s="70">
        <v>7.5053053160000003</v>
      </c>
      <c r="M40" s="70">
        <v>-0.22939324596578201</v>
      </c>
      <c r="N40" s="69">
        <v>8596431.7413999997</v>
      </c>
      <c r="O40" s="69">
        <v>171273669.8378</v>
      </c>
      <c r="P40" s="69">
        <v>2077</v>
      </c>
      <c r="Q40" s="69">
        <v>2158</v>
      </c>
      <c r="R40" s="70">
        <v>-3.75347544022243</v>
      </c>
      <c r="S40" s="69">
        <v>179.53286263842099</v>
      </c>
      <c r="T40" s="69">
        <v>174.393691705283</v>
      </c>
      <c r="U40" s="71">
        <v>2.8625238062896701</v>
      </c>
      <c r="V40" s="38"/>
      <c r="W40" s="38"/>
    </row>
    <row r="41" spans="1:23" ht="12" thickBot="1" x14ac:dyDescent="0.2">
      <c r="A41" s="52"/>
      <c r="B41" s="54" t="s">
        <v>40</v>
      </c>
      <c r="C41" s="55"/>
      <c r="D41" s="72"/>
      <c r="E41" s="69">
        <v>235562.677</v>
      </c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3"/>
      <c r="V41" s="38"/>
      <c r="W41" s="38"/>
    </row>
    <row r="42" spans="1:23" ht="12" thickBot="1" x14ac:dyDescent="0.2">
      <c r="A42" s="52"/>
      <c r="B42" s="54" t="s">
        <v>41</v>
      </c>
      <c r="C42" s="55"/>
      <c r="D42" s="72"/>
      <c r="E42" s="69">
        <v>90679.686400000006</v>
      </c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38"/>
      <c r="W42" s="38"/>
    </row>
    <row r="43" spans="1:23" ht="12" thickBot="1" x14ac:dyDescent="0.2">
      <c r="A43" s="52"/>
      <c r="B43" s="54" t="s">
        <v>71</v>
      </c>
      <c r="C43" s="55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69">
        <v>6752.1368000000002</v>
      </c>
      <c r="O43" s="69">
        <v>6923.0770000000002</v>
      </c>
      <c r="P43" s="72"/>
      <c r="Q43" s="72"/>
      <c r="R43" s="72"/>
      <c r="S43" s="72"/>
      <c r="T43" s="72"/>
      <c r="U43" s="73"/>
      <c r="V43" s="38"/>
      <c r="W43" s="38"/>
    </row>
    <row r="44" spans="1:23" ht="12" thickBot="1" x14ac:dyDescent="0.2">
      <c r="A44" s="53"/>
      <c r="B44" s="54" t="s">
        <v>35</v>
      </c>
      <c r="C44" s="55"/>
      <c r="D44" s="74">
        <v>12671.379199999999</v>
      </c>
      <c r="E44" s="75"/>
      <c r="F44" s="75"/>
      <c r="G44" s="74">
        <v>15852.218999999999</v>
      </c>
      <c r="H44" s="76">
        <v>-20.065580724061402</v>
      </c>
      <c r="I44" s="74">
        <v>1540.2627</v>
      </c>
      <c r="J44" s="76">
        <v>12.1554463463614</v>
      </c>
      <c r="K44" s="74">
        <v>2382.6304</v>
      </c>
      <c r="L44" s="76">
        <v>15.0302642172683</v>
      </c>
      <c r="M44" s="76">
        <v>-0.353545266609542</v>
      </c>
      <c r="N44" s="74">
        <v>360737.03330000001</v>
      </c>
      <c r="O44" s="74">
        <v>10632053.3846</v>
      </c>
      <c r="P44" s="74">
        <v>29</v>
      </c>
      <c r="Q44" s="74">
        <v>37</v>
      </c>
      <c r="R44" s="76">
        <v>-21.6216216216216</v>
      </c>
      <c r="S44" s="74">
        <v>436.944110344828</v>
      </c>
      <c r="T44" s="74">
        <v>464.76106756756798</v>
      </c>
      <c r="U44" s="77">
        <v>-6.36625064033647</v>
      </c>
      <c r="V44" s="38"/>
      <c r="W44" s="38"/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43:C43"/>
    <mergeCell ref="B44:C4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workbookViewId="0">
      <selection sqref="A1:H31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72734</v>
      </c>
      <c r="D2" s="32">
        <v>630516.81898974394</v>
      </c>
      <c r="E2" s="32">
        <v>500681.600345299</v>
      </c>
      <c r="F2" s="32">
        <v>129835.218644444</v>
      </c>
      <c r="G2" s="32">
        <v>500681.600345299</v>
      </c>
      <c r="H2" s="32">
        <v>0.20591872371061401</v>
      </c>
    </row>
    <row r="3" spans="1:8" ht="14.25" x14ac:dyDescent="0.2">
      <c r="A3" s="32">
        <v>2</v>
      </c>
      <c r="B3" s="33">
        <v>13</v>
      </c>
      <c r="C3" s="32">
        <v>10054.93</v>
      </c>
      <c r="D3" s="32">
        <v>97093.103007457801</v>
      </c>
      <c r="E3" s="32">
        <v>76019.361800612707</v>
      </c>
      <c r="F3" s="32">
        <v>21073.741206845199</v>
      </c>
      <c r="G3" s="32">
        <v>76019.361800612707</v>
      </c>
      <c r="H3" s="32">
        <v>0.21704673714286901</v>
      </c>
    </row>
    <row r="4" spans="1:8" ht="14.25" x14ac:dyDescent="0.2">
      <c r="A4" s="32">
        <v>3</v>
      </c>
      <c r="B4" s="33">
        <v>14</v>
      </c>
      <c r="C4" s="32">
        <v>100071</v>
      </c>
      <c r="D4" s="32">
        <v>111180.253755556</v>
      </c>
      <c r="E4" s="32">
        <v>82262.643140170898</v>
      </c>
      <c r="F4" s="32">
        <v>28917.610615384601</v>
      </c>
      <c r="G4" s="32">
        <v>82262.643140170898</v>
      </c>
      <c r="H4" s="32">
        <v>0.26009664161195201</v>
      </c>
    </row>
    <row r="5" spans="1:8" ht="14.25" x14ac:dyDescent="0.2">
      <c r="A5" s="32">
        <v>4</v>
      </c>
      <c r="B5" s="33">
        <v>15</v>
      </c>
      <c r="C5" s="32">
        <v>3700</v>
      </c>
      <c r="D5" s="32">
        <v>57657.875960683799</v>
      </c>
      <c r="E5" s="32">
        <v>51970.324021367502</v>
      </c>
      <c r="F5" s="32">
        <v>5687.5519393162404</v>
      </c>
      <c r="G5" s="32">
        <v>51970.324021367502</v>
      </c>
      <c r="H5" s="32">
        <v>9.86431054656699E-2</v>
      </c>
    </row>
    <row r="6" spans="1:8" ht="14.25" x14ac:dyDescent="0.2">
      <c r="A6" s="32">
        <v>5</v>
      </c>
      <c r="B6" s="33">
        <v>16</v>
      </c>
      <c r="C6" s="32">
        <v>4647</v>
      </c>
      <c r="D6" s="32">
        <v>258439.666125641</v>
      </c>
      <c r="E6" s="32">
        <v>219409.66364188</v>
      </c>
      <c r="F6" s="32">
        <v>39030.002483760698</v>
      </c>
      <c r="G6" s="32">
        <v>219409.66364188</v>
      </c>
      <c r="H6" s="32">
        <v>0.15102171841061801</v>
      </c>
    </row>
    <row r="7" spans="1:8" ht="14.25" x14ac:dyDescent="0.2">
      <c r="A7" s="32">
        <v>6</v>
      </c>
      <c r="B7" s="33">
        <v>17</v>
      </c>
      <c r="C7" s="32">
        <v>18925</v>
      </c>
      <c r="D7" s="32">
        <v>332523.22108974401</v>
      </c>
      <c r="E7" s="32">
        <v>256873.59903247899</v>
      </c>
      <c r="F7" s="32">
        <v>75649.622057265005</v>
      </c>
      <c r="G7" s="32">
        <v>256873.59903247899</v>
      </c>
      <c r="H7" s="32">
        <v>0.22750177208480801</v>
      </c>
    </row>
    <row r="8" spans="1:8" ht="14.25" x14ac:dyDescent="0.2">
      <c r="A8" s="32">
        <v>7</v>
      </c>
      <c r="B8" s="33">
        <v>18</v>
      </c>
      <c r="C8" s="32">
        <v>101205</v>
      </c>
      <c r="D8" s="32">
        <v>171218.723399145</v>
      </c>
      <c r="E8" s="32">
        <v>142040.322628205</v>
      </c>
      <c r="F8" s="32">
        <v>29178.400770940199</v>
      </c>
      <c r="G8" s="32">
        <v>142040.322628205</v>
      </c>
      <c r="H8" s="32">
        <v>0.17041594629180501</v>
      </c>
    </row>
    <row r="9" spans="1:8" ht="14.25" x14ac:dyDescent="0.2">
      <c r="A9" s="32">
        <v>8</v>
      </c>
      <c r="B9" s="33">
        <v>19</v>
      </c>
      <c r="C9" s="32">
        <v>23974</v>
      </c>
      <c r="D9" s="32">
        <v>126454.269617094</v>
      </c>
      <c r="E9" s="32">
        <v>104051.49848119701</v>
      </c>
      <c r="F9" s="32">
        <v>22402.771135897401</v>
      </c>
      <c r="G9" s="32">
        <v>104051.49848119701</v>
      </c>
      <c r="H9" s="32">
        <v>0.17716104963267301</v>
      </c>
    </row>
    <row r="10" spans="1:8" ht="14.25" x14ac:dyDescent="0.2">
      <c r="A10" s="32">
        <v>9</v>
      </c>
      <c r="B10" s="33">
        <v>21</v>
      </c>
      <c r="C10" s="32">
        <v>179626</v>
      </c>
      <c r="D10" s="32">
        <v>663802.13835470099</v>
      </c>
      <c r="E10" s="32">
        <v>649567.94945812004</v>
      </c>
      <c r="F10" s="32">
        <v>14234.1888965812</v>
      </c>
      <c r="G10" s="32">
        <v>649567.94945812004</v>
      </c>
      <c r="H10" s="37">
        <v>2.1443421275897101E-2</v>
      </c>
    </row>
    <row r="11" spans="1:8" ht="14.25" x14ac:dyDescent="0.2">
      <c r="A11" s="32">
        <v>10</v>
      </c>
      <c r="B11" s="33">
        <v>22</v>
      </c>
      <c r="C11" s="32">
        <v>24530</v>
      </c>
      <c r="D11" s="32">
        <v>445652.776089744</v>
      </c>
      <c r="E11" s="32">
        <v>397465.14356666699</v>
      </c>
      <c r="F11" s="32">
        <v>48187.6325230769</v>
      </c>
      <c r="G11" s="32">
        <v>397465.14356666699</v>
      </c>
      <c r="H11" s="32">
        <v>0.108128200043733</v>
      </c>
    </row>
    <row r="12" spans="1:8" ht="14.25" x14ac:dyDescent="0.2">
      <c r="A12" s="32">
        <v>11</v>
      </c>
      <c r="B12" s="33">
        <v>23</v>
      </c>
      <c r="C12" s="32">
        <v>202562.568</v>
      </c>
      <c r="D12" s="32">
        <v>1520520.3428837601</v>
      </c>
      <c r="E12" s="32">
        <v>1254975.0347923101</v>
      </c>
      <c r="F12" s="32">
        <v>265545.30809145299</v>
      </c>
      <c r="G12" s="32">
        <v>1254975.0347923101</v>
      </c>
      <c r="H12" s="32">
        <v>0.17464107555958799</v>
      </c>
    </row>
    <row r="13" spans="1:8" ht="14.25" x14ac:dyDescent="0.2">
      <c r="A13" s="32">
        <v>12</v>
      </c>
      <c r="B13" s="33">
        <v>24</v>
      </c>
      <c r="C13" s="32">
        <v>30675.493999999999</v>
      </c>
      <c r="D13" s="32">
        <v>608503.14086923096</v>
      </c>
      <c r="E13" s="32">
        <v>576125.53606324794</v>
      </c>
      <c r="F13" s="32">
        <v>32377.604805982901</v>
      </c>
      <c r="G13" s="32">
        <v>576125.53606324794</v>
      </c>
      <c r="H13" s="32">
        <v>5.3208607534436597E-2</v>
      </c>
    </row>
    <row r="14" spans="1:8" ht="14.25" x14ac:dyDescent="0.2">
      <c r="A14" s="32">
        <v>13</v>
      </c>
      <c r="B14" s="33">
        <v>25</v>
      </c>
      <c r="C14" s="32">
        <v>88387</v>
      </c>
      <c r="D14" s="32">
        <v>1046557.88</v>
      </c>
      <c r="E14" s="32">
        <v>992904.9327</v>
      </c>
      <c r="F14" s="32">
        <v>53652.9473</v>
      </c>
      <c r="G14" s="32">
        <v>992904.9327</v>
      </c>
      <c r="H14" s="32">
        <v>5.1266106084834999E-2</v>
      </c>
    </row>
    <row r="15" spans="1:8" ht="14.25" x14ac:dyDescent="0.2">
      <c r="A15" s="32">
        <v>14</v>
      </c>
      <c r="B15" s="33">
        <v>26</v>
      </c>
      <c r="C15" s="32">
        <v>82470</v>
      </c>
      <c r="D15" s="32">
        <v>377466.542127305</v>
      </c>
      <c r="E15" s="32">
        <v>343026.777070479</v>
      </c>
      <c r="F15" s="32">
        <v>34439.765056826298</v>
      </c>
      <c r="G15" s="32">
        <v>343026.777070479</v>
      </c>
      <c r="H15" s="32">
        <v>9.1239252259902398E-2</v>
      </c>
    </row>
    <row r="16" spans="1:8" ht="14.25" x14ac:dyDescent="0.2">
      <c r="A16" s="32">
        <v>15</v>
      </c>
      <c r="B16" s="33">
        <v>27</v>
      </c>
      <c r="C16" s="32">
        <v>139180.04800000001</v>
      </c>
      <c r="D16" s="32">
        <v>1048216.1003</v>
      </c>
      <c r="E16" s="32">
        <v>977425.05180000002</v>
      </c>
      <c r="F16" s="32">
        <v>70791.048500000004</v>
      </c>
      <c r="G16" s="32">
        <v>977425.05180000002</v>
      </c>
      <c r="H16" s="32">
        <v>6.7534784554195995E-2</v>
      </c>
    </row>
    <row r="17" spans="1:8" ht="14.25" x14ac:dyDescent="0.2">
      <c r="A17" s="32">
        <v>16</v>
      </c>
      <c r="B17" s="33">
        <v>29</v>
      </c>
      <c r="C17" s="32">
        <v>205473</v>
      </c>
      <c r="D17" s="32">
        <v>2403176.0805435898</v>
      </c>
      <c r="E17" s="32">
        <v>2177556.99960085</v>
      </c>
      <c r="F17" s="32">
        <v>225619.08094273499</v>
      </c>
      <c r="G17" s="32">
        <v>2177556.99960085</v>
      </c>
      <c r="H17" s="32">
        <v>9.3883707802093597E-2</v>
      </c>
    </row>
    <row r="18" spans="1:8" ht="14.25" x14ac:dyDescent="0.2">
      <c r="A18" s="32">
        <v>17</v>
      </c>
      <c r="B18" s="33">
        <v>31</v>
      </c>
      <c r="C18" s="32">
        <v>33544.745999999999</v>
      </c>
      <c r="D18" s="32">
        <v>252226.99722480099</v>
      </c>
      <c r="E18" s="32">
        <v>210932.43718040999</v>
      </c>
      <c r="F18" s="32">
        <v>41294.560044391299</v>
      </c>
      <c r="G18" s="32">
        <v>210932.43718040999</v>
      </c>
      <c r="H18" s="32">
        <v>0.16371982578687599</v>
      </c>
    </row>
    <row r="19" spans="1:8" ht="14.25" x14ac:dyDescent="0.2">
      <c r="A19" s="32">
        <v>18</v>
      </c>
      <c r="B19" s="33">
        <v>32</v>
      </c>
      <c r="C19" s="32">
        <v>18741.906999999999</v>
      </c>
      <c r="D19" s="32">
        <v>296619.54963107198</v>
      </c>
      <c r="E19" s="32">
        <v>276231.13562458003</v>
      </c>
      <c r="F19" s="32">
        <v>20388.414006491501</v>
      </c>
      <c r="G19" s="32">
        <v>276231.13562458003</v>
      </c>
      <c r="H19" s="32">
        <v>6.8735907770914206E-2</v>
      </c>
    </row>
    <row r="20" spans="1:8" ht="14.25" x14ac:dyDescent="0.2">
      <c r="A20" s="32">
        <v>19</v>
      </c>
      <c r="B20" s="33">
        <v>33</v>
      </c>
      <c r="C20" s="32">
        <v>33798.230000000003</v>
      </c>
      <c r="D20" s="32">
        <v>571800.46057035797</v>
      </c>
      <c r="E20" s="32">
        <v>465929.39661865402</v>
      </c>
      <c r="F20" s="32">
        <v>105871.06395170301</v>
      </c>
      <c r="G20" s="32">
        <v>465929.39661865402</v>
      </c>
      <c r="H20" s="32">
        <v>0.185153862671078</v>
      </c>
    </row>
    <row r="21" spans="1:8" ht="14.25" x14ac:dyDescent="0.2">
      <c r="A21" s="32">
        <v>20</v>
      </c>
      <c r="B21" s="33">
        <v>34</v>
      </c>
      <c r="C21" s="32">
        <v>41081.516000000003</v>
      </c>
      <c r="D21" s="32">
        <v>253473.93617358</v>
      </c>
      <c r="E21" s="32">
        <v>185542.79393792499</v>
      </c>
      <c r="F21" s="32">
        <v>67931.142235654799</v>
      </c>
      <c r="G21" s="32">
        <v>185542.79393792499</v>
      </c>
      <c r="H21" s="32">
        <v>0.268000502383548</v>
      </c>
    </row>
    <row r="22" spans="1:8" ht="14.25" x14ac:dyDescent="0.2">
      <c r="A22" s="32">
        <v>21</v>
      </c>
      <c r="B22" s="33">
        <v>35</v>
      </c>
      <c r="C22" s="32">
        <v>46764.021999999997</v>
      </c>
      <c r="D22" s="32">
        <v>1080402.17938584</v>
      </c>
      <c r="E22" s="32">
        <v>1038647.54943982</v>
      </c>
      <c r="F22" s="32">
        <v>41754.629946017703</v>
      </c>
      <c r="G22" s="32">
        <v>1038647.54943982</v>
      </c>
      <c r="H22" s="32">
        <v>3.8647302590368103E-2</v>
      </c>
    </row>
    <row r="23" spans="1:8" ht="14.25" x14ac:dyDescent="0.2">
      <c r="A23" s="32">
        <v>22</v>
      </c>
      <c r="B23" s="33">
        <v>36</v>
      </c>
      <c r="C23" s="32">
        <v>195937.647</v>
      </c>
      <c r="D23" s="32">
        <v>653563.11642743403</v>
      </c>
      <c r="E23" s="32">
        <v>573783.58811828995</v>
      </c>
      <c r="F23" s="32">
        <v>79779.528309143498</v>
      </c>
      <c r="G23" s="32">
        <v>573783.58811828995</v>
      </c>
      <c r="H23" s="32">
        <v>0.12206859032260201</v>
      </c>
    </row>
    <row r="24" spans="1:8" ht="14.25" x14ac:dyDescent="0.2">
      <c r="A24" s="32">
        <v>23</v>
      </c>
      <c r="B24" s="33">
        <v>37</v>
      </c>
      <c r="C24" s="32">
        <v>101965.63800000001</v>
      </c>
      <c r="D24" s="32">
        <v>836290.28083982295</v>
      </c>
      <c r="E24" s="32">
        <v>754895.83171950502</v>
      </c>
      <c r="F24" s="32">
        <v>81394.449120318401</v>
      </c>
      <c r="G24" s="32">
        <v>754895.83171950502</v>
      </c>
      <c r="H24" s="32">
        <v>9.73279864481746E-2</v>
      </c>
    </row>
    <row r="25" spans="1:8" ht="14.25" x14ac:dyDescent="0.2">
      <c r="A25" s="32">
        <v>24</v>
      </c>
      <c r="B25" s="33">
        <v>38</v>
      </c>
      <c r="C25" s="32">
        <v>93904.967000000004</v>
      </c>
      <c r="D25" s="32">
        <v>496854.521346903</v>
      </c>
      <c r="E25" s="32">
        <v>473975.89597433602</v>
      </c>
      <c r="F25" s="32">
        <v>22878.625372566399</v>
      </c>
      <c r="G25" s="32">
        <v>473975.89597433602</v>
      </c>
      <c r="H25" s="32">
        <v>4.6046930015944398E-2</v>
      </c>
    </row>
    <row r="26" spans="1:8" ht="14.25" x14ac:dyDescent="0.2">
      <c r="A26" s="32">
        <v>25</v>
      </c>
      <c r="B26" s="33">
        <v>39</v>
      </c>
      <c r="C26" s="32">
        <v>83432.493000000002</v>
      </c>
      <c r="D26" s="32">
        <v>113123.795959216</v>
      </c>
      <c r="E26" s="32">
        <v>81928.302317009904</v>
      </c>
      <c r="F26" s="32">
        <v>31195.4936422065</v>
      </c>
      <c r="G26" s="32">
        <v>81928.302317009904</v>
      </c>
      <c r="H26" s="32">
        <v>0.27576420484911202</v>
      </c>
    </row>
    <row r="27" spans="1:8" ht="14.25" x14ac:dyDescent="0.2">
      <c r="A27" s="32">
        <v>26</v>
      </c>
      <c r="B27" s="33">
        <v>40</v>
      </c>
      <c r="C27" s="32">
        <v>4</v>
      </c>
      <c r="D27" s="32">
        <v>8.1416000000000004</v>
      </c>
      <c r="E27" s="32">
        <v>6.96</v>
      </c>
      <c r="F27" s="32">
        <v>1.1816</v>
      </c>
      <c r="G27" s="32">
        <v>6.96</v>
      </c>
      <c r="H27" s="32">
        <v>0.14513117814680199</v>
      </c>
    </row>
    <row r="28" spans="1:8" ht="14.25" x14ac:dyDescent="0.2">
      <c r="A28" s="32">
        <v>27</v>
      </c>
      <c r="B28" s="33">
        <v>42</v>
      </c>
      <c r="C28" s="32">
        <v>10767.849</v>
      </c>
      <c r="D28" s="32">
        <v>195933.0906</v>
      </c>
      <c r="E28" s="32">
        <v>183158.2605</v>
      </c>
      <c r="F28" s="32">
        <v>12774.830099999999</v>
      </c>
      <c r="G28" s="32">
        <v>183158.2605</v>
      </c>
      <c r="H28" s="32">
        <v>6.5199962195665997E-2</v>
      </c>
    </row>
    <row r="29" spans="1:8" ht="14.25" x14ac:dyDescent="0.2">
      <c r="A29" s="32">
        <v>28</v>
      </c>
      <c r="B29" s="33">
        <v>75</v>
      </c>
      <c r="C29" s="32">
        <v>299</v>
      </c>
      <c r="D29" s="32">
        <v>192011.02568974401</v>
      </c>
      <c r="E29" s="32">
        <v>182130.45975213699</v>
      </c>
      <c r="F29" s="32">
        <v>9880.5659376068397</v>
      </c>
      <c r="G29" s="32">
        <v>182130.45975213699</v>
      </c>
      <c r="H29" s="32">
        <v>5.1458325906618099E-2</v>
      </c>
    </row>
    <row r="30" spans="1:8" ht="14.25" x14ac:dyDescent="0.2">
      <c r="A30" s="32">
        <v>29</v>
      </c>
      <c r="B30" s="33">
        <v>76</v>
      </c>
      <c r="C30" s="32">
        <v>3217</v>
      </c>
      <c r="D30" s="32">
        <v>372889.74774529901</v>
      </c>
      <c r="E30" s="32">
        <v>345948.941074359</v>
      </c>
      <c r="F30" s="32">
        <v>26940.806670940201</v>
      </c>
      <c r="G30" s="32">
        <v>345948.941074359</v>
      </c>
      <c r="H30" s="32">
        <v>7.2248719182652299E-2</v>
      </c>
    </row>
    <row r="31" spans="1:8" ht="14.25" x14ac:dyDescent="0.2">
      <c r="A31" s="32">
        <v>30</v>
      </c>
      <c r="B31" s="33">
        <v>99</v>
      </c>
      <c r="C31" s="32">
        <v>29</v>
      </c>
      <c r="D31" s="32">
        <v>12671.379245140301</v>
      </c>
      <c r="E31" s="32">
        <v>11131.116451100501</v>
      </c>
      <c r="F31" s="32">
        <v>1540.2627940397899</v>
      </c>
      <c r="G31" s="32">
        <v>11131.116451100501</v>
      </c>
      <c r="H31" s="32">
        <v>0.121554470452023</v>
      </c>
    </row>
    <row r="32" spans="1:8" ht="14.25" x14ac:dyDescent="0.2">
      <c r="A32" s="32"/>
      <c r="B32" s="33">
        <v>40</v>
      </c>
      <c r="C32" s="32">
        <v>0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2014-11-15T03:03:55Z</dcterms:modified>
</cp:coreProperties>
</file>