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<sst xmlns="http://schemas.openxmlformats.org/spreadsheetml/2006/main" count="116" uniqueCount="73">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</sst>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35" sqref="J3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RA!D7</f>
        <v>20097565.0625</v>
      </c>
      <c r="F3" s="25">
        <f>RA!I7</f>
        <v>2114862.1951000001</v>
      </c>
      <c r="G3" s="16">
        <f>E3-F3</f>
        <v>17982702.867399998</v>
      </c>
      <c r="H3" s="27">
        <f>RA!J7</f>
        <v>10.5229772289486</v>
      </c>
      <c r="I3" s="20">
        <f>SUM(I4:I40)</f>
        <v>20097570.918424256</v>
      </c>
      <c r="J3" s="21">
        <f>SUM(J4:J40)</f>
        <v>17982702.890592739</v>
      </c>
      <c r="K3" s="22">
        <f>E3-I3</f>
        <v>-5.8559242561459541</v>
      </c>
      <c r="L3" s="22">
        <f>G3-J3</f>
        <v>-2.3192740976810455E-2</v>
      </c>
    </row>
    <row r="4" spans="1:13" x14ac:dyDescent="0.15">
      <c r="A4" s="42">
        <f>RA!A8</f>
        <v>41958</v>
      </c>
      <c r="B4" s="12">
        <v>12</v>
      </c>
      <c r="C4" s="39" t="s">
        <v>6</v>
      </c>
      <c r="D4" s="39"/>
      <c r="E4" s="15">
        <f>VLOOKUP(C4,RA!B8:D39,3,0)</f>
        <v>767348.33779999998</v>
      </c>
      <c r="F4" s="25">
        <f>VLOOKUP(C4,RA!B8:I43,8,0)</f>
        <v>172485.625</v>
      </c>
      <c r="G4" s="16">
        <f t="shared" ref="G4:G40" si="0">E4-F4</f>
        <v>594862.71279999998</v>
      </c>
      <c r="H4" s="27">
        <f>RA!J8</f>
        <v>22.478138871652298</v>
      </c>
      <c r="I4" s="20">
        <f>VLOOKUP(B4,RMS!B:D,3,FALSE)</f>
        <v>767349.34302051296</v>
      </c>
      <c r="J4" s="21">
        <f>VLOOKUP(B4,RMS!B:E,4,FALSE)</f>
        <v>594862.72259743605</v>
      </c>
      <c r="K4" s="22">
        <f t="shared" ref="K4:K40" si="1">E4-I4</f>
        <v>-1.0052205129759386</v>
      </c>
      <c r="L4" s="22">
        <f t="shared" ref="L4:L40" si="2">G4-J4</f>
        <v>-9.7974360687658191E-3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VLOOKUP(C5,RA!B8:D40,3,0)</f>
        <v>144918.74230000001</v>
      </c>
      <c r="F5" s="25">
        <f>VLOOKUP(C5,RA!B9:I44,8,0)</f>
        <v>32062.846600000001</v>
      </c>
      <c r="G5" s="16">
        <f t="shared" si="0"/>
        <v>112855.89570000001</v>
      </c>
      <c r="H5" s="27">
        <f>RA!J9</f>
        <v>22.1247066398257</v>
      </c>
      <c r="I5" s="20">
        <f>VLOOKUP(B5,RMS!B:D,3,FALSE)</f>
        <v>144918.79765103999</v>
      </c>
      <c r="J5" s="21">
        <f>VLOOKUP(B5,RMS!B:E,4,FALSE)</f>
        <v>112855.91871322101</v>
      </c>
      <c r="K5" s="22">
        <f t="shared" si="1"/>
        <v>-5.5351039976812899E-2</v>
      </c>
      <c r="L5" s="22">
        <f t="shared" si="2"/>
        <v>-2.3013220998109318E-2</v>
      </c>
      <c r="M5" s="35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VLOOKUP(C6,RA!B10:D41,3,0)</f>
        <v>182102.4301</v>
      </c>
      <c r="F6" s="25">
        <f>VLOOKUP(C6,RA!B10:I45,8,0)</f>
        <v>47082.383300000001</v>
      </c>
      <c r="G6" s="16">
        <f t="shared" si="0"/>
        <v>135020.04680000001</v>
      </c>
      <c r="H6" s="27">
        <f>RA!J10</f>
        <v>25.854890170408598</v>
      </c>
      <c r="I6" s="20">
        <f>VLOOKUP(B6,RMS!B:D,3,FALSE)</f>
        <v>182105.031628205</v>
      </c>
      <c r="J6" s="21">
        <f>VLOOKUP(B6,RMS!B:E,4,FALSE)</f>
        <v>135020.04736837599</v>
      </c>
      <c r="K6" s="22">
        <f t="shared" si="1"/>
        <v>-2.6015282050066162</v>
      </c>
      <c r="L6" s="22">
        <f t="shared" si="2"/>
        <v>-5.6837598094716668E-4</v>
      </c>
      <c r="M6" s="35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VLOOKUP(C7,RA!B10:D42,3,0)</f>
        <v>77524.981100000005</v>
      </c>
      <c r="F7" s="25">
        <f>VLOOKUP(C7,RA!B11:I46,8,0)</f>
        <v>10394.438399999999</v>
      </c>
      <c r="G7" s="16">
        <f t="shared" si="0"/>
        <v>67130.542700000005</v>
      </c>
      <c r="H7" s="27">
        <f>RA!J11</f>
        <v>13.4078567353562</v>
      </c>
      <c r="I7" s="20">
        <f>VLOOKUP(B7,RMS!B:D,3,FALSE)</f>
        <v>77525.046694017103</v>
      </c>
      <c r="J7" s="21">
        <f>VLOOKUP(B7,RMS!B:E,4,FALSE)</f>
        <v>67130.543206837596</v>
      </c>
      <c r="K7" s="22">
        <f t="shared" si="1"/>
        <v>-6.5594017098192126E-2</v>
      </c>
      <c r="L7" s="22">
        <f t="shared" si="2"/>
        <v>-5.068375903647393E-4</v>
      </c>
      <c r="M7" s="35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VLOOKUP(C8,RA!B12:D43,3,0)</f>
        <v>271966.00670000003</v>
      </c>
      <c r="F8" s="25">
        <f>VLOOKUP(C8,RA!B12:I47,8,0)</f>
        <v>40452.349900000001</v>
      </c>
      <c r="G8" s="16">
        <f t="shared" si="0"/>
        <v>231513.65680000003</v>
      </c>
      <c r="H8" s="27">
        <f>RA!J12</f>
        <v>14.8740463526466</v>
      </c>
      <c r="I8" s="20">
        <f>VLOOKUP(B8,RMS!B:D,3,FALSE)</f>
        <v>271966.07800683798</v>
      </c>
      <c r="J8" s="21">
        <f>VLOOKUP(B8,RMS!B:E,4,FALSE)</f>
        <v>231513.65625897399</v>
      </c>
      <c r="K8" s="22">
        <f t="shared" si="1"/>
        <v>-7.1306837955489755E-2</v>
      </c>
      <c r="L8" s="22">
        <f t="shared" si="2"/>
        <v>5.4102603462524712E-4</v>
      </c>
      <c r="M8" s="35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VLOOKUP(C9,RA!B12:D44,3,0)</f>
        <v>448481.9117</v>
      </c>
      <c r="F9" s="25">
        <f>VLOOKUP(C9,RA!B13:I48,8,0)</f>
        <v>104148.452</v>
      </c>
      <c r="G9" s="16">
        <f t="shared" si="0"/>
        <v>344333.45970000001</v>
      </c>
      <c r="H9" s="27">
        <f>RA!J13</f>
        <v>23.222442039015199</v>
      </c>
      <c r="I9" s="20">
        <f>VLOOKUP(B9,RMS!B:D,3,FALSE)</f>
        <v>448482.174971795</v>
      </c>
      <c r="J9" s="21">
        <f>VLOOKUP(B9,RMS!B:E,4,FALSE)</f>
        <v>344333.457920513</v>
      </c>
      <c r="K9" s="22">
        <f t="shared" si="1"/>
        <v>-0.26327179500367492</v>
      </c>
      <c r="L9" s="22">
        <f t="shared" si="2"/>
        <v>1.7794870072975755E-3</v>
      </c>
      <c r="M9" s="35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VLOOKUP(C10,RA!B14:D45,3,0)</f>
        <v>230011.39180000001</v>
      </c>
      <c r="F10" s="25">
        <f>VLOOKUP(C10,RA!B14:I49,8,0)</f>
        <v>46059.490899999997</v>
      </c>
      <c r="G10" s="16">
        <f t="shared" si="0"/>
        <v>183951.90090000001</v>
      </c>
      <c r="H10" s="27">
        <f>RA!J14</f>
        <v>20.0248737854035</v>
      </c>
      <c r="I10" s="20">
        <f>VLOOKUP(B10,RMS!B:D,3,FALSE)</f>
        <v>230011.382671795</v>
      </c>
      <c r="J10" s="21">
        <f>VLOOKUP(B10,RMS!B:E,4,FALSE)</f>
        <v>183951.89772735001</v>
      </c>
      <c r="K10" s="22">
        <f t="shared" si="1"/>
        <v>9.1282050125300884E-3</v>
      </c>
      <c r="L10" s="22">
        <f t="shared" si="2"/>
        <v>3.1726500019431114E-3</v>
      </c>
      <c r="M10" s="35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VLOOKUP(C11,RA!B14:D46,3,0)</f>
        <v>180293.19510000001</v>
      </c>
      <c r="F11" s="25">
        <f>VLOOKUP(C11,RA!B15:I50,8,0)</f>
        <v>36120.000399999997</v>
      </c>
      <c r="G11" s="16">
        <f t="shared" si="0"/>
        <v>144173.19470000002</v>
      </c>
      <c r="H11" s="27">
        <f>RA!J15</f>
        <v>20.034034218521601</v>
      </c>
      <c r="I11" s="20">
        <f>VLOOKUP(B11,RMS!B:D,3,FALSE)</f>
        <v>180293.33709401701</v>
      </c>
      <c r="J11" s="21">
        <f>VLOOKUP(B11,RMS!B:E,4,FALSE)</f>
        <v>144173.19354017099</v>
      </c>
      <c r="K11" s="22">
        <f t="shared" si="1"/>
        <v>-0.14199401700170711</v>
      </c>
      <c r="L11" s="22">
        <f t="shared" si="2"/>
        <v>1.1598290293477476E-3</v>
      </c>
      <c r="M11" s="35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VLOOKUP(C12,RA!B16:D47,3,0)</f>
        <v>986711.58869999996</v>
      </c>
      <c r="F12" s="25">
        <f>VLOOKUP(C12,RA!B16:I51,8,0)</f>
        <v>24476.403600000001</v>
      </c>
      <c r="G12" s="16">
        <f t="shared" si="0"/>
        <v>962235.1851</v>
      </c>
      <c r="H12" s="27">
        <f>RA!J16</f>
        <v>2.4806036414600001</v>
      </c>
      <c r="I12" s="20">
        <f>VLOOKUP(B12,RMS!B:D,3,FALSE)</f>
        <v>986711.06500256399</v>
      </c>
      <c r="J12" s="21">
        <f>VLOOKUP(B12,RMS!B:E,4,FALSE)</f>
        <v>962235.18605897401</v>
      </c>
      <c r="K12" s="22">
        <f t="shared" si="1"/>
        <v>0.5236974359722808</v>
      </c>
      <c r="L12" s="22">
        <f t="shared" si="2"/>
        <v>-9.5897400751709938E-4</v>
      </c>
      <c r="M12" s="35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VLOOKUP(C13,RA!B16:D48,3,0)</f>
        <v>646651.6433</v>
      </c>
      <c r="F13" s="25">
        <f>VLOOKUP(C13,RA!B17:I52,8,0)</f>
        <v>47408.535400000001</v>
      </c>
      <c r="G13" s="16">
        <f t="shared" si="0"/>
        <v>599243.10789999994</v>
      </c>
      <c r="H13" s="27">
        <f>RA!J17</f>
        <v>7.3313871372945503</v>
      </c>
      <c r="I13" s="20">
        <f>VLOOKUP(B13,RMS!B:D,3,FALSE)</f>
        <v>646651.77246239304</v>
      </c>
      <c r="J13" s="21">
        <f>VLOOKUP(B13,RMS!B:E,4,FALSE)</f>
        <v>599243.10772991495</v>
      </c>
      <c r="K13" s="22">
        <f t="shared" si="1"/>
        <v>-0.12916239304468036</v>
      </c>
      <c r="L13" s="22">
        <f t="shared" si="2"/>
        <v>1.7008499708026648E-4</v>
      </c>
      <c r="M13" s="35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VLOOKUP(C14,RA!B18:D49,3,0)</f>
        <v>2149850.8330000001</v>
      </c>
      <c r="F14" s="25">
        <f>VLOOKUP(C14,RA!B18:I53,8,0)</f>
        <v>351708.97830000002</v>
      </c>
      <c r="G14" s="16">
        <f t="shared" si="0"/>
        <v>1798141.8547</v>
      </c>
      <c r="H14" s="27">
        <f>RA!J18</f>
        <v>16.359692165675</v>
      </c>
      <c r="I14" s="20">
        <f>VLOOKUP(B14,RMS!B:D,3,FALSE)</f>
        <v>2149850.5104666702</v>
      </c>
      <c r="J14" s="21">
        <f>VLOOKUP(B14,RMS!B:E,4,FALSE)</f>
        <v>1798141.84507179</v>
      </c>
      <c r="K14" s="22">
        <f t="shared" si="1"/>
        <v>0.32253332994878292</v>
      </c>
      <c r="L14" s="22">
        <f t="shared" si="2"/>
        <v>9.6282099839299917E-3</v>
      </c>
      <c r="M14" s="35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VLOOKUP(C15,RA!B18:D50,3,0)</f>
        <v>822447.05310000002</v>
      </c>
      <c r="F15" s="25">
        <f>VLOOKUP(C15,RA!B19:I54,8,0)</f>
        <v>45431.001700000001</v>
      </c>
      <c r="G15" s="16">
        <f t="shared" si="0"/>
        <v>777016.0514</v>
      </c>
      <c r="H15" s="27">
        <f>RA!J19</f>
        <v>5.52388163210746</v>
      </c>
      <c r="I15" s="20">
        <f>VLOOKUP(B15,RMS!B:D,3,FALSE)</f>
        <v>822446.86860256398</v>
      </c>
      <c r="J15" s="21">
        <f>VLOOKUP(B15,RMS!B:E,4,FALSE)</f>
        <v>777016.05072051298</v>
      </c>
      <c r="K15" s="22">
        <f t="shared" si="1"/>
        <v>0.18449743604287505</v>
      </c>
      <c r="L15" s="22">
        <f t="shared" si="2"/>
        <v>6.7948701325803995E-4</v>
      </c>
      <c r="M15" s="35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VLOOKUP(C16,RA!B20:D51,3,0)</f>
        <v>1300140.7141</v>
      </c>
      <c r="F16" s="25">
        <f>VLOOKUP(C16,RA!B20:I55,8,0)</f>
        <v>79415.878800000006</v>
      </c>
      <c r="G16" s="16">
        <f t="shared" si="0"/>
        <v>1220724.8352999999</v>
      </c>
      <c r="H16" s="27">
        <f>RA!J20</f>
        <v>6.1082525867189901</v>
      </c>
      <c r="I16" s="20">
        <f>VLOOKUP(B16,RMS!B:D,3,FALSE)</f>
        <v>1300140.7072000001</v>
      </c>
      <c r="J16" s="21">
        <f>VLOOKUP(B16,RMS!B:E,4,FALSE)</f>
        <v>1220724.8352999999</v>
      </c>
      <c r="K16" s="22">
        <f t="shared" si="1"/>
        <v>6.8999999202787876E-3</v>
      </c>
      <c r="L16" s="22">
        <f t="shared" si="2"/>
        <v>0</v>
      </c>
      <c r="M16" s="35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VLOOKUP(C17,RA!B20:D52,3,0)</f>
        <v>465239.31699999998</v>
      </c>
      <c r="F17" s="25">
        <f>VLOOKUP(C17,RA!B21:I56,8,0)</f>
        <v>45166.773999999998</v>
      </c>
      <c r="G17" s="16">
        <f t="shared" si="0"/>
        <v>420072.54300000001</v>
      </c>
      <c r="H17" s="27">
        <f>RA!J21</f>
        <v>9.7082882614583497</v>
      </c>
      <c r="I17" s="20">
        <f>VLOOKUP(B17,RMS!B:D,3,FALSE)</f>
        <v>465238.97732275899</v>
      </c>
      <c r="J17" s="21">
        <f>VLOOKUP(B17,RMS!B:E,4,FALSE)</f>
        <v>420072.542742069</v>
      </c>
      <c r="K17" s="22">
        <f t="shared" si="1"/>
        <v>0.33967724099056795</v>
      </c>
      <c r="L17" s="22">
        <f t="shared" si="2"/>
        <v>2.5793100940063596E-4</v>
      </c>
      <c r="M17" s="35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VLOOKUP(C18,RA!B22:D53,3,0)</f>
        <v>1403868.7339000001</v>
      </c>
      <c r="F18" s="25">
        <f>VLOOKUP(C18,RA!B22:I57,8,0)</f>
        <v>88345.6008</v>
      </c>
      <c r="G18" s="16">
        <f t="shared" si="0"/>
        <v>1315523.1331000002</v>
      </c>
      <c r="H18" s="27">
        <f>RA!J22</f>
        <v>6.29301007043391</v>
      </c>
      <c r="I18" s="20">
        <f>VLOOKUP(B18,RMS!B:D,3,FALSE)</f>
        <v>1403869.7953999999</v>
      </c>
      <c r="J18" s="21">
        <f>VLOOKUP(B18,RMS!B:E,4,FALSE)</f>
        <v>1315523.1299000001</v>
      </c>
      <c r="K18" s="22">
        <f t="shared" si="1"/>
        <v>-1.0614999998360872</v>
      </c>
      <c r="L18" s="22">
        <f t="shared" si="2"/>
        <v>3.2000001519918442E-3</v>
      </c>
      <c r="M18" s="35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VLOOKUP(C19,RA!B22:D54,3,0)</f>
        <v>3312368.6721000001</v>
      </c>
      <c r="F19" s="25">
        <f>VLOOKUP(C19,RA!B23:I58,8,0)</f>
        <v>237143.9767</v>
      </c>
      <c r="G19" s="16">
        <f t="shared" si="0"/>
        <v>3075224.6954000001</v>
      </c>
      <c r="H19" s="27">
        <f>RA!J23</f>
        <v>7.15934728816445</v>
      </c>
      <c r="I19" s="20">
        <f>VLOOKUP(B19,RMS!B:D,3,FALSE)</f>
        <v>3312370.5042359</v>
      </c>
      <c r="J19" s="21">
        <f>VLOOKUP(B19,RMS!B:E,4,FALSE)</f>
        <v>3075224.7298393198</v>
      </c>
      <c r="K19" s="22">
        <f t="shared" si="1"/>
        <v>-1.8321358999237418</v>
      </c>
      <c r="L19" s="22">
        <f t="shared" si="2"/>
        <v>-3.4439319744706154E-2</v>
      </c>
      <c r="M19" s="35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VLOOKUP(C20,RA!B24:D55,3,0)</f>
        <v>325208.88909999997</v>
      </c>
      <c r="F20" s="25">
        <f>VLOOKUP(C20,RA!B24:I59,8,0)</f>
        <v>48471.954299999998</v>
      </c>
      <c r="G20" s="16">
        <f t="shared" si="0"/>
        <v>276736.93479999999</v>
      </c>
      <c r="H20" s="27">
        <f>RA!J24</f>
        <v>14.904867586536101</v>
      </c>
      <c r="I20" s="20">
        <f>VLOOKUP(B20,RMS!B:D,3,FALSE)</f>
        <v>325208.95265834703</v>
      </c>
      <c r="J20" s="21">
        <f>VLOOKUP(B20,RMS!B:E,4,FALSE)</f>
        <v>276736.92650417698</v>
      </c>
      <c r="K20" s="22">
        <f t="shared" si="1"/>
        <v>-6.3558347057551146E-2</v>
      </c>
      <c r="L20" s="22">
        <f t="shared" si="2"/>
        <v>8.295823005028069E-3</v>
      </c>
      <c r="M20" s="35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VLOOKUP(C21,RA!B24:D56,3,0)</f>
        <v>402704.28419999999</v>
      </c>
      <c r="F21" s="25">
        <f>VLOOKUP(C21,RA!B25:I60,8,0)</f>
        <v>31222.286800000002</v>
      </c>
      <c r="G21" s="16">
        <f t="shared" si="0"/>
        <v>371481.99739999999</v>
      </c>
      <c r="H21" s="27">
        <f>RA!J25</f>
        <v>7.7531548644994501</v>
      </c>
      <c r="I21" s="20">
        <f>VLOOKUP(B21,RMS!B:D,3,FALSE)</f>
        <v>402704.27469807101</v>
      </c>
      <c r="J21" s="21">
        <f>VLOOKUP(B21,RMS!B:E,4,FALSE)</f>
        <v>371482.01533967798</v>
      </c>
      <c r="K21" s="22">
        <f t="shared" si="1"/>
        <v>9.5019289874471724E-3</v>
      </c>
      <c r="L21" s="22">
        <f t="shared" si="2"/>
        <v>-1.7939677985850722E-2</v>
      </c>
      <c r="M21" s="35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VLOOKUP(C22,RA!B26:D57,3,0)</f>
        <v>689916.38670000003</v>
      </c>
      <c r="F22" s="25">
        <f>VLOOKUP(C22,RA!B26:I61,8,0)</f>
        <v>132122.3964</v>
      </c>
      <c r="G22" s="16">
        <f t="shared" si="0"/>
        <v>557793.99030000006</v>
      </c>
      <c r="H22" s="27">
        <f>RA!J26</f>
        <v>19.1504940231912</v>
      </c>
      <c r="I22" s="20">
        <f>VLOOKUP(B22,RMS!B:D,3,FALSE)</f>
        <v>689916.42272818205</v>
      </c>
      <c r="J22" s="21">
        <f>VLOOKUP(B22,RMS!B:E,4,FALSE)</f>
        <v>557793.97281827999</v>
      </c>
      <c r="K22" s="22">
        <f t="shared" si="1"/>
        <v>-3.6028182017616928E-2</v>
      </c>
      <c r="L22" s="22">
        <f t="shared" si="2"/>
        <v>1.7481720075011253E-2</v>
      </c>
      <c r="M22" s="35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VLOOKUP(C23,RA!B26:D58,3,0)</f>
        <v>325793.12349999999</v>
      </c>
      <c r="F23" s="25">
        <f>VLOOKUP(C23,RA!B27:I62,8,0)</f>
        <v>85912.0098</v>
      </c>
      <c r="G23" s="16">
        <f t="shared" si="0"/>
        <v>239881.11369999999</v>
      </c>
      <c r="H23" s="27">
        <f>RA!J27</f>
        <v>26.370111461238402</v>
      </c>
      <c r="I23" s="20">
        <f>VLOOKUP(B23,RMS!B:D,3,FALSE)</f>
        <v>325793.04937035003</v>
      </c>
      <c r="J23" s="21">
        <f>VLOOKUP(B23,RMS!B:E,4,FALSE)</f>
        <v>239881.11597903899</v>
      </c>
      <c r="K23" s="22">
        <f t="shared" si="1"/>
        <v>7.4129649961832911E-2</v>
      </c>
      <c r="L23" s="22">
        <f t="shared" si="2"/>
        <v>-2.2790390066802502E-3</v>
      </c>
      <c r="M23" s="35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VLOOKUP(C24,RA!B28:D59,3,0)</f>
        <v>1366828.2719000001</v>
      </c>
      <c r="F24" s="25">
        <f>VLOOKUP(C24,RA!B28:I63,8,0)</f>
        <v>67288.369600000005</v>
      </c>
      <c r="G24" s="16">
        <f t="shared" si="0"/>
        <v>1299539.9023</v>
      </c>
      <c r="H24" s="27">
        <f>RA!J28</f>
        <v>4.9229571105127796</v>
      </c>
      <c r="I24" s="20">
        <f>VLOOKUP(B24,RMS!B:D,3,FALSE)</f>
        <v>1366828.26676991</v>
      </c>
      <c r="J24" s="21">
        <f>VLOOKUP(B24,RMS!B:E,4,FALSE)</f>
        <v>1299539.8749699099</v>
      </c>
      <c r="K24" s="22">
        <f t="shared" si="1"/>
        <v>5.1300900522619486E-3</v>
      </c>
      <c r="L24" s="22">
        <f t="shared" si="2"/>
        <v>2.7330090058967471E-2</v>
      </c>
      <c r="M24" s="35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VLOOKUP(C25,RA!B28:D60,3,0)</f>
        <v>785740.94979999994</v>
      </c>
      <c r="F25" s="25">
        <f>VLOOKUP(C25,RA!B29:I64,8,0)</f>
        <v>102133.42359999999</v>
      </c>
      <c r="G25" s="16">
        <f t="shared" si="0"/>
        <v>683607.52619999996</v>
      </c>
      <c r="H25" s="27">
        <f>RA!J29</f>
        <v>12.998358253569</v>
      </c>
      <c r="I25" s="20">
        <f>VLOOKUP(B25,RMS!B:D,3,FALSE)</f>
        <v>785740.94944690296</v>
      </c>
      <c r="J25" s="21">
        <f>VLOOKUP(B25,RMS!B:E,4,FALSE)</f>
        <v>683607.50202828005</v>
      </c>
      <c r="K25" s="22">
        <f t="shared" si="1"/>
        <v>3.5309698432683945E-4</v>
      </c>
      <c r="L25" s="22">
        <f t="shared" si="2"/>
        <v>2.4171719909645617E-2</v>
      </c>
      <c r="M25" s="35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VLOOKUP(C26,RA!B30:D61,3,0)</f>
        <v>993847.87789999996</v>
      </c>
      <c r="F26" s="25">
        <f>VLOOKUP(C26,RA!B30:I65,8,0)</f>
        <v>99862.807700000005</v>
      </c>
      <c r="G26" s="16">
        <f t="shared" si="0"/>
        <v>893985.07019999996</v>
      </c>
      <c r="H26" s="27">
        <f>RA!J30</f>
        <v>10.0480978951236</v>
      </c>
      <c r="I26" s="20">
        <f>VLOOKUP(B26,RMS!B:D,3,FALSE)</f>
        <v>993848.01216106198</v>
      </c>
      <c r="J26" s="21">
        <f>VLOOKUP(B26,RMS!B:E,4,FALSE)</f>
        <v>893985.07823662797</v>
      </c>
      <c r="K26" s="22">
        <f t="shared" si="1"/>
        <v>-0.13426106201950461</v>
      </c>
      <c r="L26" s="22">
        <f t="shared" si="2"/>
        <v>-8.0366280162706971E-3</v>
      </c>
      <c r="M26" s="35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VLOOKUP(C27,RA!B30:D62,3,0)</f>
        <v>646489.25139999995</v>
      </c>
      <c r="F27" s="25">
        <f>VLOOKUP(C27,RA!B31:I66,8,0)</f>
        <v>31358.137599999998</v>
      </c>
      <c r="G27" s="16">
        <f t="shared" si="0"/>
        <v>615131.11379999993</v>
      </c>
      <c r="H27" s="27">
        <f>RA!J31</f>
        <v>4.8505272952477698</v>
      </c>
      <c r="I27" s="20">
        <f>VLOOKUP(B27,RMS!B:D,3,FALSE)</f>
        <v>646489.22184690298</v>
      </c>
      <c r="J27" s="21">
        <f>VLOOKUP(B27,RMS!B:E,4,FALSE)</f>
        <v>615131.14578407095</v>
      </c>
      <c r="K27" s="22">
        <f t="shared" si="1"/>
        <v>2.9553096974268556E-2</v>
      </c>
      <c r="L27" s="22">
        <f t="shared" si="2"/>
        <v>-3.1984071014449E-2</v>
      </c>
      <c r="M27" s="35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VLOOKUP(C28,RA!B32:D63,3,0)</f>
        <v>147834.14540000001</v>
      </c>
      <c r="F28" s="25">
        <f>VLOOKUP(C28,RA!B32:I67,8,0)</f>
        <v>39678.589200000002</v>
      </c>
      <c r="G28" s="16">
        <f t="shared" si="0"/>
        <v>108155.55620000001</v>
      </c>
      <c r="H28" s="27">
        <f>RA!J32</f>
        <v>26.839935451069401</v>
      </c>
      <c r="I28" s="20">
        <f>VLOOKUP(B28,RMS!B:D,3,FALSE)</f>
        <v>147834.05527214301</v>
      </c>
      <c r="J28" s="21">
        <f>VLOOKUP(B28,RMS!B:E,4,FALSE)</f>
        <v>108155.548875715</v>
      </c>
      <c r="K28" s="22">
        <f t="shared" si="1"/>
        <v>9.0127856994513422E-2</v>
      </c>
      <c r="L28" s="22">
        <f t="shared" si="2"/>
        <v>7.3242850048700348E-3</v>
      </c>
      <c r="M28" s="35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2"/>
      <c r="B30" s="12">
        <v>41</v>
      </c>
      <c r="C30" s="39" t="s">
        <v>36</v>
      </c>
      <c r="D30" s="39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2"/>
      <c r="B31" s="12">
        <v>42</v>
      </c>
      <c r="C31" s="39" t="s">
        <v>32</v>
      </c>
      <c r="D31" s="39"/>
      <c r="E31" s="15">
        <f>VLOOKUP(C31,RA!B34:D66,3,0)</f>
        <v>246938.26149999999</v>
      </c>
      <c r="F31" s="25">
        <f>VLOOKUP(C31,RA!B35:I70,8,0)</f>
        <v>16271.754999999999</v>
      </c>
      <c r="G31" s="16">
        <f t="shared" si="0"/>
        <v>230666.50649999999</v>
      </c>
      <c r="H31" s="27">
        <f>RA!J35</f>
        <v>6.5894021044608397</v>
      </c>
      <c r="I31" s="20">
        <f>VLOOKUP(B31,RMS!B:D,3,FALSE)</f>
        <v>246938.261</v>
      </c>
      <c r="J31" s="21">
        <f>VLOOKUP(B31,RMS!B:E,4,FALSE)</f>
        <v>230666.50459999999</v>
      </c>
      <c r="K31" s="22">
        <f t="shared" si="1"/>
        <v>4.999999946448952E-4</v>
      </c>
      <c r="L31" s="22">
        <f t="shared" si="2"/>
        <v>1.9000000029336661E-3</v>
      </c>
      <c r="M31" s="35"/>
    </row>
    <row r="32" spans="1:13" x14ac:dyDescent="0.15">
      <c r="A32" s="42"/>
      <c r="B32" s="12">
        <v>71</v>
      </c>
      <c r="C32" s="39" t="s">
        <v>37</v>
      </c>
      <c r="D32" s="39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2"/>
      <c r="B33" s="12">
        <v>72</v>
      </c>
      <c r="C33" s="39" t="s">
        <v>38</v>
      </c>
      <c r="D33" s="39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2"/>
      <c r="B34" s="12">
        <v>73</v>
      </c>
      <c r="C34" s="39" t="s">
        <v>39</v>
      </c>
      <c r="D34" s="39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2"/>
      <c r="B35" s="12">
        <v>75</v>
      </c>
      <c r="C35" s="39" t="s">
        <v>33</v>
      </c>
      <c r="D35" s="39"/>
      <c r="E35" s="15">
        <f>VLOOKUP(C35,RA!B8:D70,3,0)</f>
        <v>253176.0693</v>
      </c>
      <c r="F35" s="25">
        <f>VLOOKUP(C35,RA!B8:I74,8,0)</f>
        <v>14339.802600000001</v>
      </c>
      <c r="G35" s="16">
        <f t="shared" si="0"/>
        <v>238836.26670000001</v>
      </c>
      <c r="H35" s="27">
        <f>RA!J39</f>
        <v>5.6639644653808503</v>
      </c>
      <c r="I35" s="20">
        <f>VLOOKUP(B35,RMS!B:D,3,FALSE)</f>
        <v>253176.068376068</v>
      </c>
      <c r="J35" s="21">
        <f>VLOOKUP(B35,RMS!B:E,4,FALSE)</f>
        <v>238836.26923076899</v>
      </c>
      <c r="K35" s="22">
        <f t="shared" si="1"/>
        <v>9.2393200611695647E-4</v>
      </c>
      <c r="L35" s="22">
        <f t="shared" si="2"/>
        <v>-2.5307689793407917E-3</v>
      </c>
      <c r="M35" s="35"/>
    </row>
    <row r="36" spans="1:13" x14ac:dyDescent="0.15">
      <c r="A36" s="42"/>
      <c r="B36" s="12">
        <v>76</v>
      </c>
      <c r="C36" s="39" t="s">
        <v>34</v>
      </c>
      <c r="D36" s="39"/>
      <c r="E36" s="15">
        <f>VLOOKUP(C36,RA!B8:D71,3,0)</f>
        <v>507415.15090000001</v>
      </c>
      <c r="F36" s="25">
        <f>VLOOKUP(C36,RA!B8:I75,8,0)</f>
        <v>37001.248200000002</v>
      </c>
      <c r="G36" s="16">
        <f t="shared" si="0"/>
        <v>470413.90269999998</v>
      </c>
      <c r="H36" s="27">
        <f>RA!J40</f>
        <v>7.2921055144630698</v>
      </c>
      <c r="I36" s="20">
        <f>VLOOKUP(B36,RMS!B:D,3,FALSE)</f>
        <v>507415.14271282102</v>
      </c>
      <c r="J36" s="21">
        <f>VLOOKUP(B36,RMS!B:E,4,FALSE)</f>
        <v>470413.90154359001</v>
      </c>
      <c r="K36" s="22">
        <f t="shared" si="1"/>
        <v>8.1871789880096912E-3</v>
      </c>
      <c r="L36" s="22">
        <f t="shared" si="2"/>
        <v>1.1564099695533514E-3</v>
      </c>
      <c r="M36" s="35"/>
    </row>
    <row r="37" spans="1:13" x14ac:dyDescent="0.15">
      <c r="A37" s="42"/>
      <c r="B37" s="12">
        <v>77</v>
      </c>
      <c r="C37" s="39" t="s">
        <v>40</v>
      </c>
      <c r="D37" s="39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2"/>
      <c r="B38" s="12">
        <v>78</v>
      </c>
      <c r="C38" s="39" t="s">
        <v>41</v>
      </c>
      <c r="D38" s="39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2"/>
      <c r="B39" s="12">
        <v>9101</v>
      </c>
      <c r="C39" s="39" t="s">
        <v>72</v>
      </c>
      <c r="D39" s="39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2"/>
      <c r="B40" s="12">
        <v>99</v>
      </c>
      <c r="C40" s="39" t="s">
        <v>35</v>
      </c>
      <c r="D40" s="39"/>
      <c r="E40" s="15">
        <f>VLOOKUP(C40,RA!B8:D74,3,0)</f>
        <v>15746.849099999999</v>
      </c>
      <c r="F40" s="25">
        <f>VLOOKUP(C40,RA!B8:I78,8,0)</f>
        <v>1296.6785</v>
      </c>
      <c r="G40" s="16">
        <f t="shared" si="0"/>
        <v>14450.170599999999</v>
      </c>
      <c r="H40" s="27">
        <f>RA!J43</f>
        <v>0</v>
      </c>
      <c r="I40" s="20">
        <f>VLOOKUP(B40,RMS!B:D,3,FALSE)</f>
        <v>15746.8489524242</v>
      </c>
      <c r="J40" s="21">
        <f>VLOOKUP(B40,RMS!B:E,4,FALSE)</f>
        <v>14450.1699871417</v>
      </c>
      <c r="K40" s="22">
        <f t="shared" si="1"/>
        <v>1.4757579992874525E-4</v>
      </c>
      <c r="L40" s="22">
        <f t="shared" si="2"/>
        <v>6.1285829906410072E-4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47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48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60</v>
      </c>
      <c r="F5" s="62" t="s">
        <v>61</v>
      </c>
      <c r="G5" s="62" t="s">
        <v>49</v>
      </c>
      <c r="H5" s="62" t="s">
        <v>50</v>
      </c>
      <c r="I5" s="62" t="s">
        <v>1</v>
      </c>
      <c r="J5" s="62" t="s">
        <v>2</v>
      </c>
      <c r="K5" s="62" t="s">
        <v>51</v>
      </c>
      <c r="L5" s="62" t="s">
        <v>52</v>
      </c>
      <c r="M5" s="62" t="s">
        <v>53</v>
      </c>
      <c r="N5" s="62" t="s">
        <v>54</v>
      </c>
      <c r="O5" s="62" t="s">
        <v>55</v>
      </c>
      <c r="P5" s="62" t="s">
        <v>62</v>
      </c>
      <c r="Q5" s="62" t="s">
        <v>63</v>
      </c>
      <c r="R5" s="62" t="s">
        <v>56</v>
      </c>
      <c r="S5" s="62" t="s">
        <v>57</v>
      </c>
      <c r="T5" s="62" t="s">
        <v>58</v>
      </c>
      <c r="U5" s="63" t="s">
        <v>59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20097565.0625</v>
      </c>
      <c r="E7" s="66">
        <v>25048157.480799999</v>
      </c>
      <c r="F7" s="67">
        <v>80.235702278322293</v>
      </c>
      <c r="G7" s="66">
        <v>15806572.9636</v>
      </c>
      <c r="H7" s="67">
        <v>27.146884456115</v>
      </c>
      <c r="I7" s="66">
        <v>2114862.1951000001</v>
      </c>
      <c r="J7" s="67">
        <v>10.5229772289486</v>
      </c>
      <c r="K7" s="66">
        <v>1688391.7616999999</v>
      </c>
      <c r="L7" s="67">
        <v>10.6815801602795</v>
      </c>
      <c r="M7" s="67">
        <v>0.25258973839732402</v>
      </c>
      <c r="N7" s="66">
        <v>356692481.28759998</v>
      </c>
      <c r="O7" s="66">
        <v>6254852902.5156002</v>
      </c>
      <c r="P7" s="66">
        <v>1162843</v>
      </c>
      <c r="Q7" s="66">
        <v>932963</v>
      </c>
      <c r="R7" s="67">
        <v>24.639776711402298</v>
      </c>
      <c r="S7" s="66">
        <v>17.2831285586274</v>
      </c>
      <c r="T7" s="66">
        <v>16.320950324503801</v>
      </c>
      <c r="U7" s="68">
        <v>5.5671531393161704</v>
      </c>
      <c r="V7" s="56"/>
      <c r="W7" s="56"/>
    </row>
    <row r="8" spans="1:23" ht="14.25" thickBot="1" x14ac:dyDescent="0.2">
      <c r="A8" s="53">
        <v>41958</v>
      </c>
      <c r="B8" s="43" t="s">
        <v>6</v>
      </c>
      <c r="C8" s="44"/>
      <c r="D8" s="69">
        <v>767348.33779999998</v>
      </c>
      <c r="E8" s="69">
        <v>811949.576</v>
      </c>
      <c r="F8" s="70">
        <v>94.506895561209106</v>
      </c>
      <c r="G8" s="69">
        <v>544029.69720000005</v>
      </c>
      <c r="H8" s="70">
        <v>41.0489798166114</v>
      </c>
      <c r="I8" s="69">
        <v>172485.625</v>
      </c>
      <c r="J8" s="70">
        <v>22.478138871652298</v>
      </c>
      <c r="K8" s="69">
        <v>111048.9535</v>
      </c>
      <c r="L8" s="70">
        <v>20.412296253594999</v>
      </c>
      <c r="M8" s="70">
        <v>0.55323953593133102</v>
      </c>
      <c r="N8" s="69">
        <v>13199129.698899999</v>
      </c>
      <c r="O8" s="69">
        <v>237615530.00650001</v>
      </c>
      <c r="P8" s="69">
        <v>34577</v>
      </c>
      <c r="Q8" s="69">
        <v>28272</v>
      </c>
      <c r="R8" s="70">
        <v>22.3012167515563</v>
      </c>
      <c r="S8" s="69">
        <v>22.1924498308124</v>
      </c>
      <c r="T8" s="69">
        <v>22.301785547538199</v>
      </c>
      <c r="U8" s="71">
        <v>-0.49267078470086501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144918.74230000001</v>
      </c>
      <c r="E9" s="69">
        <v>153351.8934</v>
      </c>
      <c r="F9" s="70">
        <v>94.500784494389606</v>
      </c>
      <c r="G9" s="69">
        <v>86333.505900000004</v>
      </c>
      <c r="H9" s="70">
        <v>67.859211541645493</v>
      </c>
      <c r="I9" s="69">
        <v>32062.846600000001</v>
      </c>
      <c r="J9" s="70">
        <v>22.1247066398257</v>
      </c>
      <c r="K9" s="69">
        <v>20008.463800000001</v>
      </c>
      <c r="L9" s="70">
        <v>23.175780470650398</v>
      </c>
      <c r="M9" s="70">
        <v>0.60246418318231898</v>
      </c>
      <c r="N9" s="69">
        <v>1512273.5481</v>
      </c>
      <c r="O9" s="69">
        <v>40523551.314900003</v>
      </c>
      <c r="P9" s="69">
        <v>8479</v>
      </c>
      <c r="Q9" s="69">
        <v>5366</v>
      </c>
      <c r="R9" s="70">
        <v>58.013417815877702</v>
      </c>
      <c r="S9" s="69">
        <v>17.091489833706799</v>
      </c>
      <c r="T9" s="69">
        <v>18.094124729780098</v>
      </c>
      <c r="U9" s="71">
        <v>-5.8662814408136397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182102.4301</v>
      </c>
      <c r="E10" s="69">
        <v>191734.9706</v>
      </c>
      <c r="F10" s="70">
        <v>94.976117048519299</v>
      </c>
      <c r="G10" s="69">
        <v>115537.0197</v>
      </c>
      <c r="H10" s="70">
        <v>57.613923721454597</v>
      </c>
      <c r="I10" s="69">
        <v>47082.383300000001</v>
      </c>
      <c r="J10" s="70">
        <v>25.854890170408598</v>
      </c>
      <c r="K10" s="69">
        <v>29839.410500000002</v>
      </c>
      <c r="L10" s="70">
        <v>25.8267095494415</v>
      </c>
      <c r="M10" s="70">
        <v>0.57785902975529602</v>
      </c>
      <c r="N10" s="69">
        <v>1965642.4408</v>
      </c>
      <c r="O10" s="69">
        <v>57008780.627400003</v>
      </c>
      <c r="P10" s="69">
        <v>106763</v>
      </c>
      <c r="Q10" s="69">
        <v>82810</v>
      </c>
      <c r="R10" s="70">
        <v>28.925250573602199</v>
      </c>
      <c r="S10" s="69">
        <v>1.7056698491050299</v>
      </c>
      <c r="T10" s="69">
        <v>1.34256998067866</v>
      </c>
      <c r="U10" s="71">
        <v>21.287816550013201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77524.981100000005</v>
      </c>
      <c r="E11" s="69">
        <v>93637.704700000002</v>
      </c>
      <c r="F11" s="70">
        <v>82.792483378760096</v>
      </c>
      <c r="G11" s="69">
        <v>59293.494599999998</v>
      </c>
      <c r="H11" s="70">
        <v>30.747869767149801</v>
      </c>
      <c r="I11" s="69">
        <v>10394.438399999999</v>
      </c>
      <c r="J11" s="70">
        <v>13.4078567353562</v>
      </c>
      <c r="K11" s="69">
        <v>13324.288</v>
      </c>
      <c r="L11" s="70">
        <v>22.4717535876187</v>
      </c>
      <c r="M11" s="70">
        <v>-0.219887891945896</v>
      </c>
      <c r="N11" s="69">
        <v>1345652.0379999999</v>
      </c>
      <c r="O11" s="69">
        <v>23456591.7839</v>
      </c>
      <c r="P11" s="69">
        <v>3951</v>
      </c>
      <c r="Q11" s="69">
        <v>3032</v>
      </c>
      <c r="R11" s="70">
        <v>30.310026385224301</v>
      </c>
      <c r="S11" s="69">
        <v>19.621609997469001</v>
      </c>
      <c r="T11" s="69">
        <v>19.0164361807388</v>
      </c>
      <c r="U11" s="71">
        <v>3.08422100331356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271966.00670000003</v>
      </c>
      <c r="E12" s="69">
        <v>398080.60200000001</v>
      </c>
      <c r="F12" s="70">
        <v>68.3193316463081</v>
      </c>
      <c r="G12" s="69">
        <v>296064.64630000002</v>
      </c>
      <c r="H12" s="70">
        <v>-8.1396545994826504</v>
      </c>
      <c r="I12" s="69">
        <v>40452.349900000001</v>
      </c>
      <c r="J12" s="70">
        <v>14.8740463526466</v>
      </c>
      <c r="K12" s="69">
        <v>-13691.0026</v>
      </c>
      <c r="L12" s="70">
        <v>-4.62432876437635</v>
      </c>
      <c r="M12" s="70">
        <v>-3.9546667312735702</v>
      </c>
      <c r="N12" s="69">
        <v>9809388.9235999994</v>
      </c>
      <c r="O12" s="69">
        <v>83434992.337400004</v>
      </c>
      <c r="P12" s="69">
        <v>3273</v>
      </c>
      <c r="Q12" s="69">
        <v>2857</v>
      </c>
      <c r="R12" s="70">
        <v>14.5607280364018</v>
      </c>
      <c r="S12" s="69">
        <v>83.093799786128898</v>
      </c>
      <c r="T12" s="69">
        <v>90.458384844242204</v>
      </c>
      <c r="U12" s="71">
        <v>-8.8629778359740907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448481.9117</v>
      </c>
      <c r="E13" s="69">
        <v>656729.62820000004</v>
      </c>
      <c r="F13" s="70">
        <v>68.290190124240794</v>
      </c>
      <c r="G13" s="69">
        <v>429155.22350000002</v>
      </c>
      <c r="H13" s="70">
        <v>4.5034260663030103</v>
      </c>
      <c r="I13" s="69">
        <v>104148.452</v>
      </c>
      <c r="J13" s="70">
        <v>23.222442039015199</v>
      </c>
      <c r="K13" s="69">
        <v>94015.179000000004</v>
      </c>
      <c r="L13" s="70">
        <v>21.907033598065901</v>
      </c>
      <c r="M13" s="70">
        <v>0.10778337187445</v>
      </c>
      <c r="N13" s="69">
        <v>9503850.2182999998</v>
      </c>
      <c r="O13" s="69">
        <v>118180923.1956</v>
      </c>
      <c r="P13" s="69">
        <v>14327</v>
      </c>
      <c r="Q13" s="69">
        <v>11059</v>
      </c>
      <c r="R13" s="70">
        <v>29.550592277782801</v>
      </c>
      <c r="S13" s="69">
        <v>31.303267376282498</v>
      </c>
      <c r="T13" s="69">
        <v>30.068092069807399</v>
      </c>
      <c r="U13" s="71">
        <v>3.9458350836916201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230011.39180000001</v>
      </c>
      <c r="E14" s="69">
        <v>239541.61910000001</v>
      </c>
      <c r="F14" s="70">
        <v>96.021473288939603</v>
      </c>
      <c r="G14" s="69">
        <v>194246.144</v>
      </c>
      <c r="H14" s="70">
        <v>18.412333477260699</v>
      </c>
      <c r="I14" s="69">
        <v>46059.490899999997</v>
      </c>
      <c r="J14" s="70">
        <v>20.0248737854035</v>
      </c>
      <c r="K14" s="69">
        <v>37328.133000000002</v>
      </c>
      <c r="L14" s="70">
        <v>19.2169235544774</v>
      </c>
      <c r="M14" s="70">
        <v>0.233908240200494</v>
      </c>
      <c r="N14" s="69">
        <v>4155917.9495999999</v>
      </c>
      <c r="O14" s="69">
        <v>56898863.7469</v>
      </c>
      <c r="P14" s="69">
        <v>3122</v>
      </c>
      <c r="Q14" s="69">
        <v>2107</v>
      </c>
      <c r="R14" s="70">
        <v>48.172757475083102</v>
      </c>
      <c r="S14" s="69">
        <v>73.674372773862899</v>
      </c>
      <c r="T14" s="69">
        <v>81.261853962980595</v>
      </c>
      <c r="U14" s="71">
        <v>-10.298670899318999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180293.19510000001</v>
      </c>
      <c r="E15" s="69">
        <v>178037.07120000001</v>
      </c>
      <c r="F15" s="70">
        <v>101.267221418996</v>
      </c>
      <c r="G15" s="69">
        <v>138459.796</v>
      </c>
      <c r="H15" s="70">
        <v>30.213390679847599</v>
      </c>
      <c r="I15" s="69">
        <v>36120.000399999997</v>
      </c>
      <c r="J15" s="70">
        <v>20.034034218521601</v>
      </c>
      <c r="K15" s="69">
        <v>28871.5072</v>
      </c>
      <c r="L15" s="70">
        <v>20.851906498547802</v>
      </c>
      <c r="M15" s="70">
        <v>0.25106043649844501</v>
      </c>
      <c r="N15" s="69">
        <v>4239284.5558000002</v>
      </c>
      <c r="O15" s="69">
        <v>45107425.224299997</v>
      </c>
      <c r="P15" s="69">
        <v>6086</v>
      </c>
      <c r="Q15" s="69">
        <v>4529</v>
      </c>
      <c r="R15" s="70">
        <v>34.37844998896</v>
      </c>
      <c r="S15" s="69">
        <v>29.624251577390702</v>
      </c>
      <c r="T15" s="69">
        <v>27.920987458600099</v>
      </c>
      <c r="U15" s="71">
        <v>5.7495599993167001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986711.58869999996</v>
      </c>
      <c r="E16" s="69">
        <v>960483.47109999997</v>
      </c>
      <c r="F16" s="70">
        <v>102.73072034961299</v>
      </c>
      <c r="G16" s="69">
        <v>591991.70299999998</v>
      </c>
      <c r="H16" s="70">
        <v>66.676590854179594</v>
      </c>
      <c r="I16" s="69">
        <v>24476.403600000001</v>
      </c>
      <c r="J16" s="70">
        <v>2.4806036414600001</v>
      </c>
      <c r="K16" s="69">
        <v>34771.186000000002</v>
      </c>
      <c r="L16" s="70">
        <v>5.8735934682517001</v>
      </c>
      <c r="M16" s="70">
        <v>-0.29607222485882401</v>
      </c>
      <c r="N16" s="69">
        <v>14160827.4301</v>
      </c>
      <c r="O16" s="69">
        <v>324860014.14700001</v>
      </c>
      <c r="P16" s="69">
        <v>51782</v>
      </c>
      <c r="Q16" s="69">
        <v>38955</v>
      </c>
      <c r="R16" s="70">
        <v>32.927737132588902</v>
      </c>
      <c r="S16" s="69">
        <v>19.0551077343478</v>
      </c>
      <c r="T16" s="69">
        <v>17.040240911307901</v>
      </c>
      <c r="U16" s="71">
        <v>10.573893630672201</v>
      </c>
      <c r="V16" s="56"/>
      <c r="W16" s="56"/>
    </row>
    <row r="17" spans="1:23" ht="12" thickBot="1" x14ac:dyDescent="0.2">
      <c r="A17" s="54"/>
      <c r="B17" s="43" t="s">
        <v>15</v>
      </c>
      <c r="C17" s="44"/>
      <c r="D17" s="69">
        <v>646651.6433</v>
      </c>
      <c r="E17" s="69">
        <v>870813.63190000004</v>
      </c>
      <c r="F17" s="70">
        <v>74.258328029281301</v>
      </c>
      <c r="G17" s="69">
        <v>714877.77749999997</v>
      </c>
      <c r="H17" s="70">
        <v>-9.5437480849654897</v>
      </c>
      <c r="I17" s="69">
        <v>47408.535400000001</v>
      </c>
      <c r="J17" s="70">
        <v>7.3313871372945503</v>
      </c>
      <c r="K17" s="69">
        <v>40199.433799999999</v>
      </c>
      <c r="L17" s="70">
        <v>5.6232596767214504</v>
      </c>
      <c r="M17" s="70">
        <v>0.179333411407401</v>
      </c>
      <c r="N17" s="69">
        <v>9700006.6138000004</v>
      </c>
      <c r="O17" s="69">
        <v>308730306.73949999</v>
      </c>
      <c r="P17" s="69">
        <v>11991</v>
      </c>
      <c r="Q17" s="69">
        <v>10040</v>
      </c>
      <c r="R17" s="70">
        <v>19.432270916334701</v>
      </c>
      <c r="S17" s="69">
        <v>53.928083003919603</v>
      </c>
      <c r="T17" s="69">
        <v>44.387718087649397</v>
      </c>
      <c r="U17" s="71">
        <v>17.690903115500699</v>
      </c>
      <c r="V17" s="38"/>
      <c r="W17" s="38"/>
    </row>
    <row r="18" spans="1:23" ht="12" thickBot="1" x14ac:dyDescent="0.2">
      <c r="A18" s="54"/>
      <c r="B18" s="43" t="s">
        <v>16</v>
      </c>
      <c r="C18" s="44"/>
      <c r="D18" s="69">
        <v>2149850.8330000001</v>
      </c>
      <c r="E18" s="69">
        <v>2341329.3402999998</v>
      </c>
      <c r="F18" s="70">
        <v>91.821803793076597</v>
      </c>
      <c r="G18" s="69">
        <v>1652142.0404000001</v>
      </c>
      <c r="H18" s="70">
        <v>30.125060704798699</v>
      </c>
      <c r="I18" s="69">
        <v>351708.97830000002</v>
      </c>
      <c r="J18" s="70">
        <v>16.359692165675</v>
      </c>
      <c r="K18" s="69">
        <v>258489.40100000001</v>
      </c>
      <c r="L18" s="70">
        <v>15.6457129398764</v>
      </c>
      <c r="M18" s="70">
        <v>0.36063210692340902</v>
      </c>
      <c r="N18" s="69">
        <v>33430563.199000001</v>
      </c>
      <c r="O18" s="69">
        <v>717338578.57560003</v>
      </c>
      <c r="P18" s="69">
        <v>109355</v>
      </c>
      <c r="Q18" s="69">
        <v>78461</v>
      </c>
      <c r="R18" s="70">
        <v>39.374976102777197</v>
      </c>
      <c r="S18" s="69">
        <v>19.659373901513401</v>
      </c>
      <c r="T18" s="69">
        <v>19.379316261582201</v>
      </c>
      <c r="U18" s="71">
        <v>1.42455014759992</v>
      </c>
      <c r="V18" s="38"/>
      <c r="W18" s="38"/>
    </row>
    <row r="19" spans="1:23" ht="12" thickBot="1" x14ac:dyDescent="0.2">
      <c r="A19" s="54"/>
      <c r="B19" s="43" t="s">
        <v>17</v>
      </c>
      <c r="C19" s="44"/>
      <c r="D19" s="69">
        <v>822447.05310000002</v>
      </c>
      <c r="E19" s="69">
        <v>1164079.2788</v>
      </c>
      <c r="F19" s="70">
        <v>70.652151281983606</v>
      </c>
      <c r="G19" s="69">
        <v>616250.00829999999</v>
      </c>
      <c r="H19" s="70">
        <v>33.459966251167998</v>
      </c>
      <c r="I19" s="69">
        <v>45431.001700000001</v>
      </c>
      <c r="J19" s="70">
        <v>5.52388163210746</v>
      </c>
      <c r="K19" s="69">
        <v>68172.578699999998</v>
      </c>
      <c r="L19" s="70">
        <v>11.0624872668257</v>
      </c>
      <c r="M19" s="70">
        <v>-0.33358833468917898</v>
      </c>
      <c r="N19" s="69">
        <v>13407331.863399999</v>
      </c>
      <c r="O19" s="69">
        <v>235797694.17250001</v>
      </c>
      <c r="P19" s="69">
        <v>22703</v>
      </c>
      <c r="Q19" s="69">
        <v>16346</v>
      </c>
      <c r="R19" s="70">
        <v>38.890248378808302</v>
      </c>
      <c r="S19" s="69">
        <v>36.226360088974999</v>
      </c>
      <c r="T19" s="69">
        <v>37.226432075125402</v>
      </c>
      <c r="U19" s="71">
        <v>-2.7606195700979201</v>
      </c>
      <c r="V19" s="38"/>
      <c r="W19" s="38"/>
    </row>
    <row r="20" spans="1:23" ht="12" thickBot="1" x14ac:dyDescent="0.2">
      <c r="A20" s="54"/>
      <c r="B20" s="43" t="s">
        <v>18</v>
      </c>
      <c r="C20" s="44"/>
      <c r="D20" s="69">
        <v>1300140.7141</v>
      </c>
      <c r="E20" s="69">
        <v>1273863.8419000001</v>
      </c>
      <c r="F20" s="70">
        <v>102.062769295721</v>
      </c>
      <c r="G20" s="69">
        <v>1168373.753</v>
      </c>
      <c r="H20" s="70">
        <v>11.2778090710841</v>
      </c>
      <c r="I20" s="69">
        <v>79415.878800000006</v>
      </c>
      <c r="J20" s="70">
        <v>6.1082525867189901</v>
      </c>
      <c r="K20" s="69">
        <v>43494.701999999997</v>
      </c>
      <c r="L20" s="70">
        <v>3.7226702404363201</v>
      </c>
      <c r="M20" s="70">
        <v>0.82587476516105396</v>
      </c>
      <c r="N20" s="69">
        <v>29867146.8123</v>
      </c>
      <c r="O20" s="69">
        <v>369457063.66509998</v>
      </c>
      <c r="P20" s="69">
        <v>52973</v>
      </c>
      <c r="Q20" s="69">
        <v>43254</v>
      </c>
      <c r="R20" s="70">
        <v>22.469598187450899</v>
      </c>
      <c r="S20" s="69">
        <v>24.543460141959098</v>
      </c>
      <c r="T20" s="69">
        <v>24.195632884819901</v>
      </c>
      <c r="U20" s="71">
        <v>1.41718916211238</v>
      </c>
      <c r="V20" s="38"/>
      <c r="W20" s="38"/>
    </row>
    <row r="21" spans="1:23" ht="12" thickBot="1" x14ac:dyDescent="0.2">
      <c r="A21" s="54"/>
      <c r="B21" s="43" t="s">
        <v>19</v>
      </c>
      <c r="C21" s="44"/>
      <c r="D21" s="69">
        <v>465239.31699999998</v>
      </c>
      <c r="E21" s="69">
        <v>487835.36450000003</v>
      </c>
      <c r="F21" s="70">
        <v>95.3680997434125</v>
      </c>
      <c r="G21" s="69">
        <v>379995.59639999998</v>
      </c>
      <c r="H21" s="70">
        <v>22.432818013572099</v>
      </c>
      <c r="I21" s="69">
        <v>45166.773999999998</v>
      </c>
      <c r="J21" s="70">
        <v>9.7082882614583497</v>
      </c>
      <c r="K21" s="69">
        <v>45708.476000000002</v>
      </c>
      <c r="L21" s="70">
        <v>12.028685709264201</v>
      </c>
      <c r="M21" s="70">
        <v>-1.1851237394132E-2</v>
      </c>
      <c r="N21" s="69">
        <v>7748357.9255999997</v>
      </c>
      <c r="O21" s="69">
        <v>139690467.4093</v>
      </c>
      <c r="P21" s="69">
        <v>44703</v>
      </c>
      <c r="Q21" s="69">
        <v>36638</v>
      </c>
      <c r="R21" s="70">
        <v>22.012664446749302</v>
      </c>
      <c r="S21" s="69">
        <v>10.407339932443</v>
      </c>
      <c r="T21" s="69">
        <v>10.3026030569354</v>
      </c>
      <c r="U21" s="71">
        <v>1.00637507939074</v>
      </c>
      <c r="V21" s="38"/>
      <c r="W21" s="38"/>
    </row>
    <row r="22" spans="1:23" ht="12" thickBot="1" x14ac:dyDescent="0.2">
      <c r="A22" s="54"/>
      <c r="B22" s="43" t="s">
        <v>20</v>
      </c>
      <c r="C22" s="44"/>
      <c r="D22" s="69">
        <v>1403868.7339000001</v>
      </c>
      <c r="E22" s="69">
        <v>1340571.4779000001</v>
      </c>
      <c r="F22" s="70">
        <v>104.721662145099</v>
      </c>
      <c r="G22" s="69">
        <v>971039.4423</v>
      </c>
      <c r="H22" s="70">
        <v>44.573811602832798</v>
      </c>
      <c r="I22" s="69">
        <v>88345.6008</v>
      </c>
      <c r="J22" s="70">
        <v>6.29301007043391</v>
      </c>
      <c r="K22" s="69">
        <v>121069.5693</v>
      </c>
      <c r="L22" s="70">
        <v>12.468038271775599</v>
      </c>
      <c r="M22" s="70">
        <v>-0.27029061628948903</v>
      </c>
      <c r="N22" s="69">
        <v>17989116.4562</v>
      </c>
      <c r="O22" s="69">
        <v>426480279.4781</v>
      </c>
      <c r="P22" s="69">
        <v>82891</v>
      </c>
      <c r="Q22" s="69">
        <v>63459</v>
      </c>
      <c r="R22" s="70">
        <v>30.621346065963898</v>
      </c>
      <c r="S22" s="69">
        <v>16.936322808266301</v>
      </c>
      <c r="T22" s="69">
        <v>16.5179935911376</v>
      </c>
      <c r="U22" s="71">
        <v>2.4700120673450598</v>
      </c>
      <c r="V22" s="38"/>
      <c r="W22" s="38"/>
    </row>
    <row r="23" spans="1:23" ht="12" thickBot="1" x14ac:dyDescent="0.2">
      <c r="A23" s="54"/>
      <c r="B23" s="43" t="s">
        <v>21</v>
      </c>
      <c r="C23" s="44"/>
      <c r="D23" s="69">
        <v>3312368.6721000001</v>
      </c>
      <c r="E23" s="69">
        <v>3866792.2012</v>
      </c>
      <c r="F23" s="70">
        <v>85.661925951750305</v>
      </c>
      <c r="G23" s="69">
        <v>2345480.0449999999</v>
      </c>
      <c r="H23" s="70">
        <v>41.223485535985397</v>
      </c>
      <c r="I23" s="69">
        <v>237143.9767</v>
      </c>
      <c r="J23" s="70">
        <v>7.15934728816445</v>
      </c>
      <c r="K23" s="69">
        <v>183994.44959999999</v>
      </c>
      <c r="L23" s="70">
        <v>7.8446393092208098</v>
      </c>
      <c r="M23" s="70">
        <v>0.28886483921415002</v>
      </c>
      <c r="N23" s="69">
        <v>53679151.607500002</v>
      </c>
      <c r="O23" s="69">
        <v>932620079.10370004</v>
      </c>
      <c r="P23" s="69">
        <v>104816</v>
      </c>
      <c r="Q23" s="69">
        <v>83591</v>
      </c>
      <c r="R23" s="70">
        <v>25.391489514421401</v>
      </c>
      <c r="S23" s="69">
        <v>31.601746604525999</v>
      </c>
      <c r="T23" s="69">
        <v>28.749203301790899</v>
      </c>
      <c r="U23" s="71">
        <v>9.0265368507404595</v>
      </c>
      <c r="V23" s="38"/>
      <c r="W23" s="38"/>
    </row>
    <row r="24" spans="1:23" ht="12" thickBot="1" x14ac:dyDescent="0.2">
      <c r="A24" s="54"/>
      <c r="B24" s="43" t="s">
        <v>22</v>
      </c>
      <c r="C24" s="44"/>
      <c r="D24" s="69">
        <v>325208.88909999997</v>
      </c>
      <c r="E24" s="69">
        <v>396699.40710000001</v>
      </c>
      <c r="F24" s="70">
        <v>81.978667797207294</v>
      </c>
      <c r="G24" s="69">
        <v>287427.27590000001</v>
      </c>
      <c r="H24" s="70">
        <v>13.1447556887902</v>
      </c>
      <c r="I24" s="69">
        <v>48471.954299999998</v>
      </c>
      <c r="J24" s="70">
        <v>14.904867586536101</v>
      </c>
      <c r="K24" s="69">
        <v>43557.9565</v>
      </c>
      <c r="L24" s="70">
        <v>15.1544269289023</v>
      </c>
      <c r="M24" s="70">
        <v>0.112815159269467</v>
      </c>
      <c r="N24" s="69">
        <v>4803700.0149999997</v>
      </c>
      <c r="O24" s="69">
        <v>97833802.231700003</v>
      </c>
      <c r="P24" s="69">
        <v>35040</v>
      </c>
      <c r="Q24" s="69">
        <v>27750</v>
      </c>
      <c r="R24" s="70">
        <v>26.270270270270299</v>
      </c>
      <c r="S24" s="69">
        <v>9.2810756021689507</v>
      </c>
      <c r="T24" s="69">
        <v>9.0892595891891901</v>
      </c>
      <c r="U24" s="71">
        <v>2.0667433517612301</v>
      </c>
      <c r="V24" s="38"/>
      <c r="W24" s="38"/>
    </row>
    <row r="25" spans="1:23" ht="12" thickBot="1" x14ac:dyDescent="0.2">
      <c r="A25" s="54"/>
      <c r="B25" s="43" t="s">
        <v>23</v>
      </c>
      <c r="C25" s="44"/>
      <c r="D25" s="69">
        <v>402704.28419999999</v>
      </c>
      <c r="E25" s="69">
        <v>498298.74910000002</v>
      </c>
      <c r="F25" s="70">
        <v>80.815832856763606</v>
      </c>
      <c r="G25" s="69">
        <v>286179.67460000003</v>
      </c>
      <c r="H25" s="70">
        <v>40.717290549326798</v>
      </c>
      <c r="I25" s="69">
        <v>31222.286800000002</v>
      </c>
      <c r="J25" s="70">
        <v>7.7531548644994501</v>
      </c>
      <c r="K25" s="69">
        <v>22613.654399999999</v>
      </c>
      <c r="L25" s="70">
        <v>7.9019079295577601</v>
      </c>
      <c r="M25" s="70">
        <v>0.38068293818092502</v>
      </c>
      <c r="N25" s="69">
        <v>5967629.1744999997</v>
      </c>
      <c r="O25" s="69">
        <v>97943960.519099995</v>
      </c>
      <c r="P25" s="69">
        <v>26531</v>
      </c>
      <c r="Q25" s="69">
        <v>20613</v>
      </c>
      <c r="R25" s="70">
        <v>28.7100373550672</v>
      </c>
      <c r="S25" s="69">
        <v>15.1786319475331</v>
      </c>
      <c r="T25" s="69">
        <v>14.3899263280454</v>
      </c>
      <c r="U25" s="71">
        <v>5.19615748121391</v>
      </c>
      <c r="V25" s="38"/>
      <c r="W25" s="38"/>
    </row>
    <row r="26" spans="1:23" ht="12" thickBot="1" x14ac:dyDescent="0.2">
      <c r="A26" s="54"/>
      <c r="B26" s="43" t="s">
        <v>24</v>
      </c>
      <c r="C26" s="44"/>
      <c r="D26" s="69">
        <v>689916.38670000003</v>
      </c>
      <c r="E26" s="69">
        <v>740754.83019999997</v>
      </c>
      <c r="F26" s="70">
        <v>93.136940668173096</v>
      </c>
      <c r="G26" s="69">
        <v>495963.74170000001</v>
      </c>
      <c r="H26" s="70">
        <v>39.1062145662492</v>
      </c>
      <c r="I26" s="69">
        <v>132122.3964</v>
      </c>
      <c r="J26" s="70">
        <v>19.1504940231912</v>
      </c>
      <c r="K26" s="69">
        <v>94735.389800000004</v>
      </c>
      <c r="L26" s="70">
        <v>19.1012733058426</v>
      </c>
      <c r="M26" s="70">
        <v>0.39464667511190199</v>
      </c>
      <c r="N26" s="69">
        <v>9692391.6252999995</v>
      </c>
      <c r="O26" s="69">
        <v>200037298.17399999</v>
      </c>
      <c r="P26" s="69">
        <v>55769</v>
      </c>
      <c r="Q26" s="69">
        <v>46731</v>
      </c>
      <c r="R26" s="70">
        <v>19.340480623141001</v>
      </c>
      <c r="S26" s="69">
        <v>12.370965710340901</v>
      </c>
      <c r="T26" s="69">
        <v>12.2359983265926</v>
      </c>
      <c r="U26" s="71">
        <v>1.0910011951243599</v>
      </c>
      <c r="V26" s="38"/>
      <c r="W26" s="38"/>
    </row>
    <row r="27" spans="1:23" ht="12" thickBot="1" x14ac:dyDescent="0.2">
      <c r="A27" s="54"/>
      <c r="B27" s="43" t="s">
        <v>25</v>
      </c>
      <c r="C27" s="44"/>
      <c r="D27" s="69">
        <v>325793.12349999999</v>
      </c>
      <c r="E27" s="69">
        <v>377483.55780000001</v>
      </c>
      <c r="F27" s="70">
        <v>86.306573297852907</v>
      </c>
      <c r="G27" s="69">
        <v>258020.96249999999</v>
      </c>
      <c r="H27" s="70">
        <v>26.266145333055999</v>
      </c>
      <c r="I27" s="69">
        <v>85912.0098</v>
      </c>
      <c r="J27" s="70">
        <v>26.370111461238402</v>
      </c>
      <c r="K27" s="69">
        <v>74793.478900000002</v>
      </c>
      <c r="L27" s="70">
        <v>28.987365280446902</v>
      </c>
      <c r="M27" s="70">
        <v>0.14865642116829</v>
      </c>
      <c r="N27" s="69">
        <v>4744331.8359000003</v>
      </c>
      <c r="O27" s="69">
        <v>89861912.054100007</v>
      </c>
      <c r="P27" s="69">
        <v>44654</v>
      </c>
      <c r="Q27" s="69">
        <v>35830</v>
      </c>
      <c r="R27" s="70">
        <v>24.627407200669801</v>
      </c>
      <c r="S27" s="69">
        <v>7.2959448985533202</v>
      </c>
      <c r="T27" s="69">
        <v>7.0743512196483396</v>
      </c>
      <c r="U27" s="71">
        <v>3.0372170018570102</v>
      </c>
      <c r="V27" s="38"/>
      <c r="W27" s="38"/>
    </row>
    <row r="28" spans="1:23" ht="12" thickBot="1" x14ac:dyDescent="0.2">
      <c r="A28" s="54"/>
      <c r="B28" s="43" t="s">
        <v>26</v>
      </c>
      <c r="C28" s="44"/>
      <c r="D28" s="69">
        <v>1366828.2719000001</v>
      </c>
      <c r="E28" s="69">
        <v>1654573.2538000001</v>
      </c>
      <c r="F28" s="70">
        <v>82.609111972579896</v>
      </c>
      <c r="G28" s="69">
        <v>1017678.874</v>
      </c>
      <c r="H28" s="70">
        <v>34.308405806604199</v>
      </c>
      <c r="I28" s="69">
        <v>67288.369600000005</v>
      </c>
      <c r="J28" s="70">
        <v>4.9229571105127796</v>
      </c>
      <c r="K28" s="69">
        <v>51480.271800000002</v>
      </c>
      <c r="L28" s="70">
        <v>5.0585968830871098</v>
      </c>
      <c r="M28" s="70">
        <v>0.307070985588697</v>
      </c>
      <c r="N28" s="69">
        <v>23487210.139699999</v>
      </c>
      <c r="O28" s="69">
        <v>317369092.94880003</v>
      </c>
      <c r="P28" s="69">
        <v>60378</v>
      </c>
      <c r="Q28" s="69">
        <v>51149</v>
      </c>
      <c r="R28" s="70">
        <v>18.043363506617901</v>
      </c>
      <c r="S28" s="69">
        <v>22.637852726158499</v>
      </c>
      <c r="T28" s="69">
        <v>21.1226452442863</v>
      </c>
      <c r="U28" s="71">
        <v>6.69324736847227</v>
      </c>
      <c r="V28" s="38"/>
      <c r="W28" s="38"/>
    </row>
    <row r="29" spans="1:23" ht="12" thickBot="1" x14ac:dyDescent="0.2">
      <c r="A29" s="54"/>
      <c r="B29" s="43" t="s">
        <v>27</v>
      </c>
      <c r="C29" s="44"/>
      <c r="D29" s="69">
        <v>785740.94979999994</v>
      </c>
      <c r="E29" s="69">
        <v>702305.53969999996</v>
      </c>
      <c r="F29" s="70">
        <v>111.88021528858199</v>
      </c>
      <c r="G29" s="69">
        <v>634842.55830000003</v>
      </c>
      <c r="H29" s="70">
        <v>23.769419602882301</v>
      </c>
      <c r="I29" s="69">
        <v>102133.42359999999</v>
      </c>
      <c r="J29" s="70">
        <v>12.998358253569</v>
      </c>
      <c r="K29" s="69">
        <v>68001.516199999998</v>
      </c>
      <c r="L29" s="70">
        <v>10.7115560087995</v>
      </c>
      <c r="M29" s="70">
        <v>0.50192862317384601</v>
      </c>
      <c r="N29" s="69">
        <v>11804275.024</v>
      </c>
      <c r="O29" s="69">
        <v>217222358.91549999</v>
      </c>
      <c r="P29" s="69">
        <v>126486</v>
      </c>
      <c r="Q29" s="69">
        <v>112590</v>
      </c>
      <c r="R29" s="70">
        <v>12.3421262989608</v>
      </c>
      <c r="S29" s="69">
        <v>6.2120784102588402</v>
      </c>
      <c r="T29" s="69">
        <v>5.8048060733635296</v>
      </c>
      <c r="U29" s="71">
        <v>6.5561364489979201</v>
      </c>
      <c r="V29" s="38"/>
      <c r="W29" s="38"/>
    </row>
    <row r="30" spans="1:23" ht="12" thickBot="1" x14ac:dyDescent="0.2">
      <c r="A30" s="54"/>
      <c r="B30" s="43" t="s">
        <v>28</v>
      </c>
      <c r="C30" s="44"/>
      <c r="D30" s="69">
        <v>993847.87789999996</v>
      </c>
      <c r="E30" s="69">
        <v>1388673.8722999999</v>
      </c>
      <c r="F30" s="70">
        <v>71.568126809639907</v>
      </c>
      <c r="G30" s="69">
        <v>745824.63370000001</v>
      </c>
      <c r="H30" s="70">
        <v>33.254901084396799</v>
      </c>
      <c r="I30" s="69">
        <v>99862.807700000005</v>
      </c>
      <c r="J30" s="70">
        <v>10.0480978951236</v>
      </c>
      <c r="K30" s="69">
        <v>78266.487699999998</v>
      </c>
      <c r="L30" s="70">
        <v>10.493953157825301</v>
      </c>
      <c r="M30" s="70">
        <v>0.27593316928670603</v>
      </c>
      <c r="N30" s="69">
        <v>15448090.284299999</v>
      </c>
      <c r="O30" s="69">
        <v>387382307.92320001</v>
      </c>
      <c r="P30" s="69">
        <v>76808</v>
      </c>
      <c r="Q30" s="69">
        <v>66318</v>
      </c>
      <c r="R30" s="70">
        <v>15.817726710696901</v>
      </c>
      <c r="S30" s="69">
        <v>12.939379724768299</v>
      </c>
      <c r="T30" s="69">
        <v>12.6103054992611</v>
      </c>
      <c r="U30" s="71">
        <v>2.5431993844126302</v>
      </c>
      <c r="V30" s="38"/>
      <c r="W30" s="38"/>
    </row>
    <row r="31" spans="1:23" ht="12" thickBot="1" x14ac:dyDescent="0.2">
      <c r="A31" s="54"/>
      <c r="B31" s="43" t="s">
        <v>29</v>
      </c>
      <c r="C31" s="44"/>
      <c r="D31" s="69">
        <v>646489.25139999995</v>
      </c>
      <c r="E31" s="69">
        <v>1150325.6125</v>
      </c>
      <c r="F31" s="70">
        <v>56.200543948159698</v>
      </c>
      <c r="G31" s="69">
        <v>701229.06649999996</v>
      </c>
      <c r="H31" s="70">
        <v>-7.8062672691563204</v>
      </c>
      <c r="I31" s="69">
        <v>31358.137599999998</v>
      </c>
      <c r="J31" s="70">
        <v>4.8505272952477698</v>
      </c>
      <c r="K31" s="69">
        <v>29275.117699999999</v>
      </c>
      <c r="L31" s="70">
        <v>4.1748294670839901</v>
      </c>
      <c r="M31" s="70">
        <v>7.1153254492294996E-2</v>
      </c>
      <c r="N31" s="69">
        <v>35285497.902199998</v>
      </c>
      <c r="O31" s="69">
        <v>351914815.1103</v>
      </c>
      <c r="P31" s="69">
        <v>27242</v>
      </c>
      <c r="Q31" s="69">
        <v>21980</v>
      </c>
      <c r="R31" s="70">
        <v>23.939945404913601</v>
      </c>
      <c r="S31" s="69">
        <v>23.731343198003099</v>
      </c>
      <c r="T31" s="69">
        <v>22.604847488626</v>
      </c>
      <c r="U31" s="71">
        <v>4.74686872958734</v>
      </c>
      <c r="V31" s="38"/>
      <c r="W31" s="38"/>
    </row>
    <row r="32" spans="1:23" ht="12" thickBot="1" x14ac:dyDescent="0.2">
      <c r="A32" s="54"/>
      <c r="B32" s="43" t="s">
        <v>30</v>
      </c>
      <c r="C32" s="44"/>
      <c r="D32" s="69">
        <v>147834.14540000001</v>
      </c>
      <c r="E32" s="69">
        <v>196189.0914</v>
      </c>
      <c r="F32" s="70">
        <v>75.352887535723596</v>
      </c>
      <c r="G32" s="69">
        <v>138416.72519999999</v>
      </c>
      <c r="H32" s="70">
        <v>6.8036721620112299</v>
      </c>
      <c r="I32" s="69">
        <v>39678.589200000002</v>
      </c>
      <c r="J32" s="70">
        <v>26.839935451069401</v>
      </c>
      <c r="K32" s="69">
        <v>33190.267699999997</v>
      </c>
      <c r="L32" s="70">
        <v>23.978509571038501</v>
      </c>
      <c r="M32" s="70">
        <v>0.19548867633869699</v>
      </c>
      <c r="N32" s="69">
        <v>1986724.629</v>
      </c>
      <c r="O32" s="69">
        <v>47253922.8873</v>
      </c>
      <c r="P32" s="69">
        <v>29432</v>
      </c>
      <c r="Q32" s="69">
        <v>24398</v>
      </c>
      <c r="R32" s="70">
        <v>20.632838757275199</v>
      </c>
      <c r="S32" s="69">
        <v>5.0229051848328297</v>
      </c>
      <c r="T32" s="69">
        <v>4.6366045454545501</v>
      </c>
      <c r="U32" s="71">
        <v>7.6907810353411001</v>
      </c>
      <c r="V32" s="38"/>
      <c r="W32" s="38"/>
    </row>
    <row r="33" spans="1:23" ht="12" thickBot="1" x14ac:dyDescent="0.2">
      <c r="A33" s="54"/>
      <c r="B33" s="43" t="s">
        <v>31</v>
      </c>
      <c r="C33" s="44"/>
      <c r="D33" s="72"/>
      <c r="E33" s="72"/>
      <c r="F33" s="72"/>
      <c r="G33" s="69">
        <v>-39.568100000000001</v>
      </c>
      <c r="H33" s="72"/>
      <c r="I33" s="72"/>
      <c r="J33" s="72"/>
      <c r="K33" s="69">
        <v>-14.026300000000001</v>
      </c>
      <c r="L33" s="70">
        <v>35.448505235277899</v>
      </c>
      <c r="M33" s="72"/>
      <c r="N33" s="69">
        <v>16.194700000000001</v>
      </c>
      <c r="O33" s="69">
        <v>5010.6275999999998</v>
      </c>
      <c r="P33" s="72"/>
      <c r="Q33" s="69">
        <v>1</v>
      </c>
      <c r="R33" s="72"/>
      <c r="S33" s="72"/>
      <c r="T33" s="69">
        <v>8.1416000000000004</v>
      </c>
      <c r="U33" s="73"/>
      <c r="V33" s="38"/>
      <c r="W33" s="38"/>
    </row>
    <row r="34" spans="1:23" ht="12" thickBot="1" x14ac:dyDescent="0.2">
      <c r="A34" s="54"/>
      <c r="B34" s="43" t="s">
        <v>36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10</v>
      </c>
      <c r="P34" s="72"/>
      <c r="Q34" s="72"/>
      <c r="R34" s="72"/>
      <c r="S34" s="72"/>
      <c r="T34" s="72"/>
      <c r="U34" s="73"/>
      <c r="V34" s="38"/>
      <c r="W34" s="38"/>
    </row>
    <row r="35" spans="1:23" ht="12" thickBot="1" x14ac:dyDescent="0.2">
      <c r="A35" s="54"/>
      <c r="B35" s="43" t="s">
        <v>32</v>
      </c>
      <c r="C35" s="44"/>
      <c r="D35" s="69">
        <v>246938.26149999999</v>
      </c>
      <c r="E35" s="69">
        <v>237237.69209999999</v>
      </c>
      <c r="F35" s="70">
        <v>104.08896635021701</v>
      </c>
      <c r="G35" s="69">
        <v>231472.66010000001</v>
      </c>
      <c r="H35" s="70">
        <v>6.6813944218373704</v>
      </c>
      <c r="I35" s="69">
        <v>16271.754999999999</v>
      </c>
      <c r="J35" s="70">
        <v>6.5894021044608397</v>
      </c>
      <c r="K35" s="69">
        <v>29177.3171</v>
      </c>
      <c r="L35" s="70">
        <v>12.605081346278601</v>
      </c>
      <c r="M35" s="70">
        <v>-0.44231490015920599</v>
      </c>
      <c r="N35" s="69">
        <v>4392480.0133999996</v>
      </c>
      <c r="O35" s="69">
        <v>57291551.2795</v>
      </c>
      <c r="P35" s="69">
        <v>15652</v>
      </c>
      <c r="Q35" s="69">
        <v>12428</v>
      </c>
      <c r="R35" s="70">
        <v>25.941422594142299</v>
      </c>
      <c r="S35" s="69">
        <v>15.7767864490161</v>
      </c>
      <c r="T35" s="69">
        <v>15.7654563566141</v>
      </c>
      <c r="U35" s="71">
        <v>7.1814956985172998E-2</v>
      </c>
      <c r="V35" s="38"/>
      <c r="W35" s="38"/>
    </row>
    <row r="36" spans="1:23" ht="12" thickBot="1" x14ac:dyDescent="0.2">
      <c r="A36" s="54"/>
      <c r="B36" s="43" t="s">
        <v>37</v>
      </c>
      <c r="C36" s="44"/>
      <c r="D36" s="72"/>
      <c r="E36" s="69">
        <v>869188.85270000005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3"/>
      <c r="V36" s="38"/>
      <c r="W36" s="38"/>
    </row>
    <row r="37" spans="1:23" ht="12" thickBot="1" x14ac:dyDescent="0.2">
      <c r="A37" s="54"/>
      <c r="B37" s="43" t="s">
        <v>38</v>
      </c>
      <c r="C37" s="44"/>
      <c r="D37" s="72"/>
      <c r="E37" s="69">
        <v>160189.88959999999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3"/>
      <c r="V37" s="38"/>
      <c r="W37" s="38"/>
    </row>
    <row r="38" spans="1:23" ht="12" thickBot="1" x14ac:dyDescent="0.2">
      <c r="A38" s="54"/>
      <c r="B38" s="43" t="s">
        <v>39</v>
      </c>
      <c r="C38" s="44"/>
      <c r="D38" s="72"/>
      <c r="E38" s="69">
        <v>214285.0477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3"/>
      <c r="V38" s="38"/>
      <c r="W38" s="38"/>
    </row>
    <row r="39" spans="1:23" ht="12" customHeight="1" thickBot="1" x14ac:dyDescent="0.2">
      <c r="A39" s="54"/>
      <c r="B39" s="43" t="s">
        <v>33</v>
      </c>
      <c r="C39" s="44"/>
      <c r="D39" s="69">
        <v>253176.0693</v>
      </c>
      <c r="E39" s="69">
        <v>430725.8653</v>
      </c>
      <c r="F39" s="70">
        <v>58.778933353274098</v>
      </c>
      <c r="G39" s="69">
        <v>239848.71849999999</v>
      </c>
      <c r="H39" s="70">
        <v>5.5565653564248603</v>
      </c>
      <c r="I39" s="69">
        <v>14339.802600000001</v>
      </c>
      <c r="J39" s="70">
        <v>5.6639644653808503</v>
      </c>
      <c r="K39" s="69">
        <v>11984.063599999999</v>
      </c>
      <c r="L39" s="70">
        <v>4.9965093309431197</v>
      </c>
      <c r="M39" s="70">
        <v>0.19657263834948299</v>
      </c>
      <c r="N39" s="69">
        <v>3879410.2571</v>
      </c>
      <c r="O39" s="69">
        <v>91099910.017399997</v>
      </c>
      <c r="P39" s="69">
        <v>396</v>
      </c>
      <c r="Q39" s="69">
        <v>293</v>
      </c>
      <c r="R39" s="70">
        <v>35.153583617747401</v>
      </c>
      <c r="S39" s="69">
        <v>639.33350833333304</v>
      </c>
      <c r="T39" s="69">
        <v>655.327734129693</v>
      </c>
      <c r="U39" s="71">
        <v>-2.5017030372855702</v>
      </c>
      <c r="V39" s="38"/>
      <c r="W39" s="38"/>
    </row>
    <row r="40" spans="1:23" ht="12" thickBot="1" x14ac:dyDescent="0.2">
      <c r="A40" s="54"/>
      <c r="B40" s="43" t="s">
        <v>34</v>
      </c>
      <c r="C40" s="44"/>
      <c r="D40" s="69">
        <v>507415.15090000001</v>
      </c>
      <c r="E40" s="69">
        <v>603798.8358</v>
      </c>
      <c r="F40" s="70">
        <v>84.037119784721497</v>
      </c>
      <c r="G40" s="69">
        <v>438063.22779999999</v>
      </c>
      <c r="H40" s="70">
        <v>15.831487031744899</v>
      </c>
      <c r="I40" s="69">
        <v>37001.248200000002</v>
      </c>
      <c r="J40" s="70">
        <v>7.2921055144630698</v>
      </c>
      <c r="K40" s="69">
        <v>30751.1931</v>
      </c>
      <c r="L40" s="70">
        <v>7.0198069932588902</v>
      </c>
      <c r="M40" s="70">
        <v>0.20324593844783201</v>
      </c>
      <c r="N40" s="69">
        <v>9103846.8923000004</v>
      </c>
      <c r="O40" s="69">
        <v>171781084.9887</v>
      </c>
      <c r="P40" s="69">
        <v>2625</v>
      </c>
      <c r="Q40" s="69">
        <v>2077</v>
      </c>
      <c r="R40" s="70">
        <v>26.384207992296599</v>
      </c>
      <c r="S40" s="69">
        <v>193.30100986666699</v>
      </c>
      <c r="T40" s="69">
        <v>179.53286263842099</v>
      </c>
      <c r="U40" s="71">
        <v>7.1226463005768599</v>
      </c>
      <c r="V40" s="38"/>
      <c r="W40" s="38"/>
    </row>
    <row r="41" spans="1:23" ht="12" thickBot="1" x14ac:dyDescent="0.2">
      <c r="A41" s="54"/>
      <c r="B41" s="43" t="s">
        <v>40</v>
      </c>
      <c r="C41" s="44"/>
      <c r="D41" s="72"/>
      <c r="E41" s="69">
        <v>287805.27419999999</v>
      </c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/>
      <c r="V41" s="38"/>
      <c r="W41" s="38"/>
    </row>
    <row r="42" spans="1:23" ht="12" thickBot="1" x14ac:dyDescent="0.2">
      <c r="A42" s="54"/>
      <c r="B42" s="43" t="s">
        <v>41</v>
      </c>
      <c r="C42" s="44"/>
      <c r="D42" s="72"/>
      <c r="E42" s="69">
        <v>110790.43670000001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38"/>
      <c r="W42" s="38"/>
    </row>
    <row r="43" spans="1:23" ht="12" thickBot="1" x14ac:dyDescent="0.2">
      <c r="A43" s="54"/>
      <c r="B43" s="43" t="s">
        <v>71</v>
      </c>
      <c r="C43" s="44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69">
        <v>6752.1368000000002</v>
      </c>
      <c r="O43" s="69">
        <v>6923.0770000000002</v>
      </c>
      <c r="P43" s="72"/>
      <c r="Q43" s="72"/>
      <c r="R43" s="72"/>
      <c r="S43" s="72"/>
      <c r="T43" s="72"/>
      <c r="U43" s="73"/>
      <c r="V43" s="38"/>
      <c r="W43" s="38"/>
    </row>
    <row r="44" spans="1:23" ht="12" thickBot="1" x14ac:dyDescent="0.2">
      <c r="A44" s="55"/>
      <c r="B44" s="43" t="s">
        <v>35</v>
      </c>
      <c r="C44" s="44"/>
      <c r="D44" s="74">
        <v>15746.849099999999</v>
      </c>
      <c r="E44" s="75"/>
      <c r="F44" s="75"/>
      <c r="G44" s="74">
        <v>28374.519799999998</v>
      </c>
      <c r="H44" s="76">
        <v>-44.503557378264397</v>
      </c>
      <c r="I44" s="74">
        <v>1296.6785</v>
      </c>
      <c r="J44" s="76">
        <v>8.2345267409719494</v>
      </c>
      <c r="K44" s="74">
        <v>3934.3447000000001</v>
      </c>
      <c r="L44" s="76">
        <v>13.8657666375732</v>
      </c>
      <c r="M44" s="76">
        <v>-0.67042071834732697</v>
      </c>
      <c r="N44" s="74">
        <v>376483.8824</v>
      </c>
      <c r="O44" s="74">
        <v>10647800.2337</v>
      </c>
      <c r="P44" s="74">
        <v>38</v>
      </c>
      <c r="Q44" s="74">
        <v>29</v>
      </c>
      <c r="R44" s="76">
        <v>31.034482758620701</v>
      </c>
      <c r="S44" s="74">
        <v>414.39076578947402</v>
      </c>
      <c r="T44" s="74">
        <v>436.944110344828</v>
      </c>
      <c r="U44" s="77">
        <v>-5.4425306781116403</v>
      </c>
      <c r="V44" s="38"/>
      <c r="W44" s="38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41:C41"/>
    <mergeCell ref="B42:C42"/>
    <mergeCell ref="B36:C36"/>
    <mergeCell ref="B31:C31"/>
    <mergeCell ref="B32:C32"/>
    <mergeCell ref="B33:C33"/>
    <mergeCell ref="B34:C34"/>
    <mergeCell ref="B35:C35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87015</v>
      </c>
      <c r="D2" s="32">
        <v>767349.34302051296</v>
      </c>
      <c r="E2" s="32">
        <v>594862.72259743605</v>
      </c>
      <c r="F2" s="32">
        <v>172486.62042307699</v>
      </c>
      <c r="G2" s="32">
        <v>594862.72259743605</v>
      </c>
      <c r="H2" s="32">
        <v>0.22478239147781001</v>
      </c>
    </row>
    <row r="3" spans="1:8" ht="14.25" x14ac:dyDescent="0.2">
      <c r="A3" s="32">
        <v>2</v>
      </c>
      <c r="B3" s="33">
        <v>13</v>
      </c>
      <c r="C3" s="32">
        <v>19216.095000000001</v>
      </c>
      <c r="D3" s="32">
        <v>144918.79765103999</v>
      </c>
      <c r="E3" s="32">
        <v>112855.91871322101</v>
      </c>
      <c r="F3" s="32">
        <v>32062.878937818601</v>
      </c>
      <c r="G3" s="32">
        <v>112855.91871322101</v>
      </c>
      <c r="H3" s="32">
        <v>0.221247205038404</v>
      </c>
    </row>
    <row r="4" spans="1:8" ht="14.25" x14ac:dyDescent="0.2">
      <c r="A4" s="32">
        <v>3</v>
      </c>
      <c r="B4" s="33">
        <v>14</v>
      </c>
      <c r="C4" s="32">
        <v>143757</v>
      </c>
      <c r="D4" s="32">
        <v>182105.031628205</v>
      </c>
      <c r="E4" s="32">
        <v>135020.04736837599</v>
      </c>
      <c r="F4" s="32">
        <v>47084.9842598291</v>
      </c>
      <c r="G4" s="32">
        <v>135020.04736837599</v>
      </c>
      <c r="H4" s="32">
        <v>0.25855949085448698</v>
      </c>
    </row>
    <row r="5" spans="1:8" ht="14.25" x14ac:dyDescent="0.2">
      <c r="A5" s="32">
        <v>4</v>
      </c>
      <c r="B5" s="33">
        <v>15</v>
      </c>
      <c r="C5" s="32">
        <v>4920</v>
      </c>
      <c r="D5" s="32">
        <v>77525.046694017103</v>
      </c>
      <c r="E5" s="32">
        <v>67130.543206837596</v>
      </c>
      <c r="F5" s="32">
        <v>10394.5034871795</v>
      </c>
      <c r="G5" s="32">
        <v>67130.543206837596</v>
      </c>
      <c r="H5" s="32">
        <v>0.13407929347279801</v>
      </c>
    </row>
    <row r="6" spans="1:8" ht="14.25" x14ac:dyDescent="0.2">
      <c r="A6" s="32">
        <v>5</v>
      </c>
      <c r="B6" s="33">
        <v>16</v>
      </c>
      <c r="C6" s="32">
        <v>5189</v>
      </c>
      <c r="D6" s="32">
        <v>271966.07800683798</v>
      </c>
      <c r="E6" s="32">
        <v>231513.65625897399</v>
      </c>
      <c r="F6" s="32">
        <v>40452.421747863198</v>
      </c>
      <c r="G6" s="32">
        <v>231513.65625897399</v>
      </c>
      <c r="H6" s="32">
        <v>0.14874068870767901</v>
      </c>
    </row>
    <row r="7" spans="1:8" ht="14.25" x14ac:dyDescent="0.2">
      <c r="A7" s="32">
        <v>6</v>
      </c>
      <c r="B7" s="33">
        <v>17</v>
      </c>
      <c r="C7" s="32">
        <v>26239</v>
      </c>
      <c r="D7" s="32">
        <v>448482.174971795</v>
      </c>
      <c r="E7" s="32">
        <v>344333.457920513</v>
      </c>
      <c r="F7" s="32">
        <v>104148.717051282</v>
      </c>
      <c r="G7" s="32">
        <v>344333.457920513</v>
      </c>
      <c r="H7" s="32">
        <v>0.23222487506405801</v>
      </c>
    </row>
    <row r="8" spans="1:8" ht="14.25" x14ac:dyDescent="0.2">
      <c r="A8" s="32">
        <v>7</v>
      </c>
      <c r="B8" s="33">
        <v>18</v>
      </c>
      <c r="C8" s="32">
        <v>125183</v>
      </c>
      <c r="D8" s="32">
        <v>230011.382671795</v>
      </c>
      <c r="E8" s="32">
        <v>183951.89772735001</v>
      </c>
      <c r="F8" s="32">
        <v>46059.484944444397</v>
      </c>
      <c r="G8" s="32">
        <v>183951.89772735001</v>
      </c>
      <c r="H8" s="32">
        <v>0.20024871990864501</v>
      </c>
    </row>
    <row r="9" spans="1:8" ht="14.25" x14ac:dyDescent="0.2">
      <c r="A9" s="32">
        <v>8</v>
      </c>
      <c r="B9" s="33">
        <v>19</v>
      </c>
      <c r="C9" s="32">
        <v>30084</v>
      </c>
      <c r="D9" s="32">
        <v>180293.33709401701</v>
      </c>
      <c r="E9" s="32">
        <v>144173.19354017099</v>
      </c>
      <c r="F9" s="32">
        <v>36120.143553846203</v>
      </c>
      <c r="G9" s="32">
        <v>144173.19354017099</v>
      </c>
      <c r="H9" s="32">
        <v>0.20034097840793</v>
      </c>
    </row>
    <row r="10" spans="1:8" ht="14.25" x14ac:dyDescent="0.2">
      <c r="A10" s="32">
        <v>9</v>
      </c>
      <c r="B10" s="33">
        <v>21</v>
      </c>
      <c r="C10" s="32">
        <v>245377</v>
      </c>
      <c r="D10" s="32">
        <v>986711.06500256399</v>
      </c>
      <c r="E10" s="32">
        <v>962235.18605897401</v>
      </c>
      <c r="F10" s="32">
        <v>24475.878943589702</v>
      </c>
      <c r="G10" s="32">
        <v>962235.18605897401</v>
      </c>
      <c r="H10" s="37">
        <v>2.4805517857982198E-2</v>
      </c>
    </row>
    <row r="11" spans="1:8" ht="14.25" x14ac:dyDescent="0.2">
      <c r="A11" s="32">
        <v>10</v>
      </c>
      <c r="B11" s="33">
        <v>22</v>
      </c>
      <c r="C11" s="32">
        <v>37658</v>
      </c>
      <c r="D11" s="32">
        <v>646651.77246239304</v>
      </c>
      <c r="E11" s="32">
        <v>599243.10772991495</v>
      </c>
      <c r="F11" s="32">
        <v>47408.664732478603</v>
      </c>
      <c r="G11" s="32">
        <v>599243.10772991495</v>
      </c>
      <c r="H11" s="32">
        <v>7.3314056732498495E-2</v>
      </c>
    </row>
    <row r="12" spans="1:8" ht="14.25" x14ac:dyDescent="0.2">
      <c r="A12" s="32">
        <v>11</v>
      </c>
      <c r="B12" s="33">
        <v>23</v>
      </c>
      <c r="C12" s="32">
        <v>286510.51899999997</v>
      </c>
      <c r="D12" s="32">
        <v>2149850.5104666702</v>
      </c>
      <c r="E12" s="32">
        <v>1798141.84507179</v>
      </c>
      <c r="F12" s="32">
        <v>351708.66539487202</v>
      </c>
      <c r="G12" s="32">
        <v>1798141.84507179</v>
      </c>
      <c r="H12" s="32">
        <v>0.163596800653142</v>
      </c>
    </row>
    <row r="13" spans="1:8" ht="14.25" x14ac:dyDescent="0.2">
      <c r="A13" s="32">
        <v>12</v>
      </c>
      <c r="B13" s="33">
        <v>24</v>
      </c>
      <c r="C13" s="32">
        <v>43347.512000000002</v>
      </c>
      <c r="D13" s="32">
        <v>822446.86860256398</v>
      </c>
      <c r="E13" s="32">
        <v>777016.05072051298</v>
      </c>
      <c r="F13" s="32">
        <v>45430.817882051299</v>
      </c>
      <c r="G13" s="32">
        <v>777016.05072051298</v>
      </c>
      <c r="H13" s="32">
        <v>5.5238605211353903E-2</v>
      </c>
    </row>
    <row r="14" spans="1:8" ht="14.25" x14ac:dyDescent="0.2">
      <c r="A14" s="32">
        <v>13</v>
      </c>
      <c r="B14" s="33">
        <v>25</v>
      </c>
      <c r="C14" s="32">
        <v>111175</v>
      </c>
      <c r="D14" s="32">
        <v>1300140.7072000001</v>
      </c>
      <c r="E14" s="32">
        <v>1220724.8352999999</v>
      </c>
      <c r="F14" s="32">
        <v>79415.871899999998</v>
      </c>
      <c r="G14" s="32">
        <v>1220724.8352999999</v>
      </c>
      <c r="H14" s="32">
        <v>6.10825208842442E-2</v>
      </c>
    </row>
    <row r="15" spans="1:8" ht="14.25" x14ac:dyDescent="0.2">
      <c r="A15" s="32">
        <v>14</v>
      </c>
      <c r="B15" s="33">
        <v>26</v>
      </c>
      <c r="C15" s="32">
        <v>97576</v>
      </c>
      <c r="D15" s="32">
        <v>465238.97732275899</v>
      </c>
      <c r="E15" s="32">
        <v>420072.542742069</v>
      </c>
      <c r="F15" s="32">
        <v>45166.434580689798</v>
      </c>
      <c r="G15" s="32">
        <v>420072.542742069</v>
      </c>
      <c r="H15" s="32">
        <v>9.7082223937044798E-2</v>
      </c>
    </row>
    <row r="16" spans="1:8" ht="14.25" x14ac:dyDescent="0.2">
      <c r="A16" s="32">
        <v>15</v>
      </c>
      <c r="B16" s="33">
        <v>27</v>
      </c>
      <c r="C16" s="32">
        <v>188956.82</v>
      </c>
      <c r="D16" s="32">
        <v>1403869.7953999999</v>
      </c>
      <c r="E16" s="32">
        <v>1315523.1299000001</v>
      </c>
      <c r="F16" s="32">
        <v>88346.665500000003</v>
      </c>
      <c r="G16" s="32">
        <v>1315523.1299000001</v>
      </c>
      <c r="H16" s="32">
        <v>6.2930811525030106E-2</v>
      </c>
    </row>
    <row r="17" spans="1:8" ht="14.25" x14ac:dyDescent="0.2">
      <c r="A17" s="32">
        <v>16</v>
      </c>
      <c r="B17" s="33">
        <v>29</v>
      </c>
      <c r="C17" s="32">
        <v>252834</v>
      </c>
      <c r="D17" s="32">
        <v>3312370.5042359</v>
      </c>
      <c r="E17" s="32">
        <v>3075224.7298393198</v>
      </c>
      <c r="F17" s="32">
        <v>237145.77439658099</v>
      </c>
      <c r="G17" s="32">
        <v>3075224.7298393198</v>
      </c>
      <c r="H17" s="32">
        <v>7.1593976003987606E-2</v>
      </c>
    </row>
    <row r="18" spans="1:8" ht="14.25" x14ac:dyDescent="0.2">
      <c r="A18" s="32">
        <v>17</v>
      </c>
      <c r="B18" s="33">
        <v>31</v>
      </c>
      <c r="C18" s="32">
        <v>46666.845000000001</v>
      </c>
      <c r="D18" s="32">
        <v>325208.95265834703</v>
      </c>
      <c r="E18" s="32">
        <v>276736.92650417698</v>
      </c>
      <c r="F18" s="32">
        <v>48472.026154169602</v>
      </c>
      <c r="G18" s="32">
        <v>276736.92650417698</v>
      </c>
      <c r="H18" s="32">
        <v>0.14904886768321099</v>
      </c>
    </row>
    <row r="19" spans="1:8" ht="14.25" x14ac:dyDescent="0.2">
      <c r="A19" s="32">
        <v>18</v>
      </c>
      <c r="B19" s="33">
        <v>32</v>
      </c>
      <c r="C19" s="32">
        <v>24366.556</v>
      </c>
      <c r="D19" s="32">
        <v>402704.27469807101</v>
      </c>
      <c r="E19" s="32">
        <v>371482.01533967798</v>
      </c>
      <c r="F19" s="32">
        <v>31222.259358393501</v>
      </c>
      <c r="G19" s="32">
        <v>371482.01533967798</v>
      </c>
      <c r="H19" s="32">
        <v>7.7531482331054197E-2</v>
      </c>
    </row>
    <row r="20" spans="1:8" ht="14.25" x14ac:dyDescent="0.2">
      <c r="A20" s="32">
        <v>19</v>
      </c>
      <c r="B20" s="33">
        <v>33</v>
      </c>
      <c r="C20" s="32">
        <v>40673.446000000004</v>
      </c>
      <c r="D20" s="32">
        <v>689916.42272818205</v>
      </c>
      <c r="E20" s="32">
        <v>557793.97281827999</v>
      </c>
      <c r="F20" s="32">
        <v>132122.44990990299</v>
      </c>
      <c r="G20" s="32">
        <v>557793.97281827999</v>
      </c>
      <c r="H20" s="32">
        <v>0.19150500779129501</v>
      </c>
    </row>
    <row r="21" spans="1:8" ht="14.25" x14ac:dyDescent="0.2">
      <c r="A21" s="32">
        <v>20</v>
      </c>
      <c r="B21" s="33">
        <v>34</v>
      </c>
      <c r="C21" s="32">
        <v>49430.158000000003</v>
      </c>
      <c r="D21" s="32">
        <v>325793.04937035003</v>
      </c>
      <c r="E21" s="32">
        <v>239881.11597903899</v>
      </c>
      <c r="F21" s="32">
        <v>85911.933391310697</v>
      </c>
      <c r="G21" s="32">
        <v>239881.11597903899</v>
      </c>
      <c r="H21" s="32">
        <v>0.26370094008251499</v>
      </c>
    </row>
    <row r="22" spans="1:8" ht="14.25" x14ac:dyDescent="0.2">
      <c r="A22" s="32">
        <v>21</v>
      </c>
      <c r="B22" s="33">
        <v>35</v>
      </c>
      <c r="C22" s="32">
        <v>54440.875999999997</v>
      </c>
      <c r="D22" s="32">
        <v>1366828.26676991</v>
      </c>
      <c r="E22" s="32">
        <v>1299539.8749699099</v>
      </c>
      <c r="F22" s="32">
        <v>67288.391799999998</v>
      </c>
      <c r="G22" s="32">
        <v>1299539.8749699099</v>
      </c>
      <c r="H22" s="32">
        <v>4.9229587531882099E-2</v>
      </c>
    </row>
    <row r="23" spans="1:8" ht="14.25" x14ac:dyDescent="0.2">
      <c r="A23" s="32">
        <v>22</v>
      </c>
      <c r="B23" s="33">
        <v>36</v>
      </c>
      <c r="C23" s="32">
        <v>237666.90299999999</v>
      </c>
      <c r="D23" s="32">
        <v>785740.94944690296</v>
      </c>
      <c r="E23" s="32">
        <v>683607.50202828005</v>
      </c>
      <c r="F23" s="32">
        <v>102133.44741862301</v>
      </c>
      <c r="G23" s="32">
        <v>683607.50202828005</v>
      </c>
      <c r="H23" s="32">
        <v>0.12998361290768501</v>
      </c>
    </row>
    <row r="24" spans="1:8" ht="14.25" x14ac:dyDescent="0.2">
      <c r="A24" s="32">
        <v>23</v>
      </c>
      <c r="B24" s="33">
        <v>37</v>
      </c>
      <c r="C24" s="32">
        <v>120223.867</v>
      </c>
      <c r="D24" s="32">
        <v>993848.01216106198</v>
      </c>
      <c r="E24" s="32">
        <v>893985.07823662797</v>
      </c>
      <c r="F24" s="32">
        <v>99862.933924433994</v>
      </c>
      <c r="G24" s="32">
        <v>893985.07823662797</v>
      </c>
      <c r="H24" s="32">
        <v>0.100481092382816</v>
      </c>
    </row>
    <row r="25" spans="1:8" ht="14.25" x14ac:dyDescent="0.2">
      <c r="A25" s="32">
        <v>24</v>
      </c>
      <c r="B25" s="33">
        <v>38</v>
      </c>
      <c r="C25" s="32">
        <v>123785.421</v>
      </c>
      <c r="D25" s="32">
        <v>646489.22184690298</v>
      </c>
      <c r="E25" s="32">
        <v>615131.14578407095</v>
      </c>
      <c r="F25" s="32">
        <v>31358.0760628319</v>
      </c>
      <c r="G25" s="32">
        <v>615131.14578407095</v>
      </c>
      <c r="H25" s="32">
        <v>4.8505179983120997E-2</v>
      </c>
    </row>
    <row r="26" spans="1:8" ht="14.25" x14ac:dyDescent="0.2">
      <c r="A26" s="32">
        <v>25</v>
      </c>
      <c r="B26" s="33">
        <v>39</v>
      </c>
      <c r="C26" s="32">
        <v>97132.748000000007</v>
      </c>
      <c r="D26" s="32">
        <v>147834.05527214301</v>
      </c>
      <c r="E26" s="32">
        <v>108155.548875715</v>
      </c>
      <c r="F26" s="32">
        <v>39678.506396427802</v>
      </c>
      <c r="G26" s="32">
        <v>108155.548875715</v>
      </c>
      <c r="H26" s="32">
        <v>0.268398958030238</v>
      </c>
    </row>
    <row r="27" spans="1:8" ht="14.25" x14ac:dyDescent="0.2">
      <c r="A27" s="32">
        <v>26</v>
      </c>
      <c r="B27" s="33">
        <v>42</v>
      </c>
      <c r="C27" s="32">
        <v>13127.35</v>
      </c>
      <c r="D27" s="32">
        <v>246938.261</v>
      </c>
      <c r="E27" s="32">
        <v>230666.50459999999</v>
      </c>
      <c r="F27" s="32">
        <v>16271.7564</v>
      </c>
      <c r="G27" s="32">
        <v>230666.50459999999</v>
      </c>
      <c r="H27" s="32">
        <v>6.5894026847463705E-2</v>
      </c>
    </row>
    <row r="28" spans="1:8" ht="14.25" x14ac:dyDescent="0.2">
      <c r="A28" s="32">
        <v>27</v>
      </c>
      <c r="B28" s="33">
        <v>75</v>
      </c>
      <c r="C28" s="32">
        <v>410</v>
      </c>
      <c r="D28" s="32">
        <v>253176.068376068</v>
      </c>
      <c r="E28" s="32">
        <v>238836.26923076899</v>
      </c>
      <c r="F28" s="32">
        <v>14339.799145299099</v>
      </c>
      <c r="G28" s="32">
        <v>238836.26923076899</v>
      </c>
      <c r="H28" s="32">
        <v>5.66396312150593E-2</v>
      </c>
    </row>
    <row r="29" spans="1:8" ht="14.25" x14ac:dyDescent="0.2">
      <c r="A29" s="32">
        <v>28</v>
      </c>
      <c r="B29" s="33">
        <v>76</v>
      </c>
      <c r="C29" s="32">
        <v>3539</v>
      </c>
      <c r="D29" s="32">
        <v>507415.14271282102</v>
      </c>
      <c r="E29" s="32">
        <v>470413.90154359001</v>
      </c>
      <c r="F29" s="32">
        <v>37001.241169230801</v>
      </c>
      <c r="G29" s="32">
        <v>470413.90154359001</v>
      </c>
      <c r="H29" s="32">
        <v>7.2921042465167799E-2</v>
      </c>
    </row>
    <row r="30" spans="1:8" ht="14.25" x14ac:dyDescent="0.2">
      <c r="A30" s="32">
        <v>29</v>
      </c>
      <c r="B30" s="33">
        <v>99</v>
      </c>
      <c r="C30" s="32">
        <v>38</v>
      </c>
      <c r="D30" s="32">
        <v>15746.8489524242</v>
      </c>
      <c r="E30" s="32">
        <v>14450.1699871417</v>
      </c>
      <c r="F30" s="32">
        <v>1296.67896528251</v>
      </c>
      <c r="G30" s="32">
        <v>14450.1699871417</v>
      </c>
      <c r="H30" s="32">
        <v>8.2345297729098099E-2</v>
      </c>
    </row>
    <row r="31" spans="1:8" ht="14.25" x14ac:dyDescent="0.2">
      <c r="A31" s="32">
        <v>30</v>
      </c>
      <c r="B31" s="33">
        <v>99</v>
      </c>
      <c r="C31" s="32">
        <v>29</v>
      </c>
      <c r="D31" s="32">
        <v>12671.379245140301</v>
      </c>
      <c r="E31" s="32">
        <v>11131.116451100501</v>
      </c>
      <c r="F31" s="32">
        <v>1540.2627940397899</v>
      </c>
      <c r="G31" s="32">
        <v>11131.116451100501</v>
      </c>
      <c r="H31" s="32">
        <v>0.121554470452023</v>
      </c>
    </row>
    <row r="32" spans="1:8" ht="14.25" x14ac:dyDescent="0.2">
      <c r="A32" s="32"/>
      <c r="B32" s="33">
        <v>40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2014-11-16T02:13:50Z</dcterms:modified>
</cp:coreProperties>
</file>