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Z:\D\WORK\步步高\RMS-RA数据核对\RMS-RA部门销售数据核对\表格\"/>
    </mc:Choice>
  </mc:AlternateContent>
  <bookViews>
    <workbookView xWindow="0" yWindow="105" windowWidth="10095" windowHeight="5280"/>
  </bookViews>
  <sheets>
    <sheet name="RMS-RA数据核对" sheetId="2" r:id="rId1"/>
    <sheet name="RA" sheetId="3" r:id="rId2"/>
    <sheet name="RMS" sheetId="4" r:id="rId3"/>
  </sheets>
  <calcPr calcId="152511"/>
</workbook>
</file>

<file path=xl/calcChain.xml><?xml version="1.0" encoding="utf-8"?>
<calcChain xmlns="http://schemas.openxmlformats.org/spreadsheetml/2006/main">
  <c r="J8" i="2" l="1"/>
  <c r="H39" i="2" l="1"/>
  <c r="F39" i="2"/>
  <c r="E39" i="2"/>
  <c r="G39" i="2" l="1"/>
  <c r="L39" i="2" s="1"/>
  <c r="K39" i="2"/>
  <c r="F37" i="2"/>
  <c r="F38" i="2"/>
  <c r="F33" i="2"/>
  <c r="F34" i="2"/>
  <c r="E37" i="2"/>
  <c r="K37" i="2" s="1"/>
  <c r="E38" i="2"/>
  <c r="E34" i="2"/>
  <c r="E33" i="2"/>
  <c r="F40" i="2"/>
  <c r="E13" i="2"/>
  <c r="F36" i="2"/>
  <c r="F3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4" i="2"/>
  <c r="E40" i="2"/>
  <c r="E36" i="2"/>
  <c r="E35" i="2"/>
  <c r="E6" i="2"/>
  <c r="E7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K32" i="2" s="1"/>
  <c r="E5" i="2"/>
  <c r="E4" i="2"/>
  <c r="I31" i="2"/>
  <c r="I35" i="2"/>
  <c r="I36" i="2"/>
  <c r="I40" i="2"/>
  <c r="J4" i="2"/>
  <c r="J5" i="2"/>
  <c r="J6" i="2"/>
  <c r="J7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1" i="2"/>
  <c r="J35" i="2"/>
  <c r="J36" i="2"/>
  <c r="J40" i="2"/>
  <c r="E3" i="2"/>
  <c r="F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A4" i="2"/>
  <c r="H30" i="2"/>
  <c r="H31" i="2"/>
  <c r="H32" i="2"/>
  <c r="H33" i="2"/>
  <c r="H34" i="2"/>
  <c r="H35" i="2"/>
  <c r="H36" i="2"/>
  <c r="H37" i="2"/>
  <c r="H38" i="2"/>
  <c r="H40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" i="2"/>
  <c r="G35" i="2" l="1"/>
  <c r="L35" i="2" s="1"/>
  <c r="G36" i="2"/>
  <c r="L36" i="2" s="1"/>
  <c r="G31" i="2"/>
  <c r="L31" i="2" s="1"/>
  <c r="G40" i="2"/>
  <c r="L40" i="2" s="1"/>
  <c r="G37" i="2"/>
  <c r="L37" i="2" s="1"/>
  <c r="G33" i="2"/>
  <c r="L33" i="2" s="1"/>
  <c r="G30" i="2"/>
  <c r="L30" i="2" s="1"/>
  <c r="G38" i="2"/>
  <c r="L38" i="2" s="1"/>
  <c r="G34" i="2"/>
  <c r="L34" i="2" s="1"/>
  <c r="K38" i="2"/>
  <c r="K34" i="2"/>
  <c r="G29" i="2"/>
  <c r="L29" i="2" s="1"/>
  <c r="G32" i="2"/>
  <c r="L32" i="2" s="1"/>
  <c r="K33" i="2"/>
  <c r="I3" i="2"/>
  <c r="K3" i="2" s="1"/>
  <c r="K30" i="2"/>
  <c r="K5" i="2"/>
  <c r="K7" i="2"/>
  <c r="K40" i="2"/>
  <c r="G19" i="2"/>
  <c r="L19" i="2" s="1"/>
  <c r="G11" i="2"/>
  <c r="L11" i="2" s="1"/>
  <c r="G7" i="2"/>
  <c r="L7" i="2" s="1"/>
  <c r="G5" i="2"/>
  <c r="L5" i="2" s="1"/>
  <c r="K36" i="2"/>
  <c r="K28" i="2"/>
  <c r="K26" i="2"/>
  <c r="K24" i="2"/>
  <c r="K22" i="2"/>
  <c r="K20" i="2"/>
  <c r="K18" i="2"/>
  <c r="K16" i="2"/>
  <c r="K14" i="2"/>
  <c r="K12" i="2"/>
  <c r="K10" i="2"/>
  <c r="K8" i="2"/>
  <c r="K6" i="2"/>
  <c r="K4" i="2"/>
  <c r="K23" i="2"/>
  <c r="K21" i="2"/>
  <c r="G27" i="2"/>
  <c r="L27" i="2" s="1"/>
  <c r="G23" i="2"/>
  <c r="L23" i="2" s="1"/>
  <c r="G21" i="2"/>
  <c r="L21" i="2" s="1"/>
  <c r="G18" i="2"/>
  <c r="L18" i="2" s="1"/>
  <c r="K29" i="2"/>
  <c r="K15" i="2"/>
  <c r="K13" i="2"/>
  <c r="G26" i="2"/>
  <c r="L26" i="2" s="1"/>
  <c r="G15" i="2"/>
  <c r="L15" i="2" s="1"/>
  <c r="G13" i="2"/>
  <c r="L13" i="2" s="1"/>
  <c r="G10" i="2"/>
  <c r="L10" i="2" s="1"/>
  <c r="G4" i="2"/>
  <c r="L4" i="2" s="1"/>
  <c r="K35" i="2"/>
  <c r="K31" i="2"/>
  <c r="K27" i="2"/>
  <c r="K25" i="2"/>
  <c r="K19" i="2"/>
  <c r="K17" i="2"/>
  <c r="K11" i="2"/>
  <c r="K9" i="2"/>
  <c r="G25" i="2"/>
  <c r="L25" i="2" s="1"/>
  <c r="G22" i="2"/>
  <c r="L22" i="2" s="1"/>
  <c r="G17" i="2"/>
  <c r="L17" i="2" s="1"/>
  <c r="G14" i="2"/>
  <c r="L14" i="2" s="1"/>
  <c r="G9" i="2"/>
  <c r="L9" i="2" s="1"/>
  <c r="G6" i="2"/>
  <c r="L6" i="2" s="1"/>
  <c r="G28" i="2"/>
  <c r="L28" i="2" s="1"/>
  <c r="G24" i="2"/>
  <c r="L24" i="2" s="1"/>
  <c r="G20" i="2"/>
  <c r="L20" i="2" s="1"/>
  <c r="G16" i="2"/>
  <c r="L16" i="2" s="1"/>
  <c r="G12" i="2"/>
  <c r="L12" i="2" s="1"/>
  <c r="G8" i="2"/>
  <c r="L8" i="2" s="1"/>
  <c r="J3" i="2"/>
  <c r="G3" i="2"/>
  <c r="L3" i="2" l="1"/>
</calcChain>
</file>

<file path=xl/sharedStrings.xml><?xml version="1.0" encoding="utf-8"?>
<sst xmlns="http://schemas.openxmlformats.org/spreadsheetml/2006/main" count="116" uniqueCount="73">
  <si>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</si>
  <si>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</si>
  <si>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</si>
  <si>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</si>
  <si>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</si>
  <si>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</si>
  <si>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</si>
  <si>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</si>
  <si>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</si>
  <si>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</si>
  <si>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</si>
  <si>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</si>
  <si>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</si>
  <si>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</si>
  <si>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</si>
  <si>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</si>
  <si>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</si>
  <si>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</si>
  <si>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</si>
  <si>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</si>
  <si>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</si>
  <si>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</si>
  <si>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</si>
  <si>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</si>
  <si>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</si>
  <si>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</si>
  <si>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</si>
  <si>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</si>
  <si>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</si>
  <si>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</si>
  <si>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</si>
  <si>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</si>
  <si>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</si>
  <si>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</si>
  <si>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</si>
  <si>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</si>
  <si>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</si>
  <si>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</si>
  <si>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</si>
  <si>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</si>
  <si>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</si>
  <si>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</si>
  <si>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</si>
  <si>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</si>
  <si>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</si>
  <si>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</si>
  <si>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</si>
  <si>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</si>
  <si>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</si>
  <si>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</si>
  <si>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</si>
  <si>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</si>
  <si>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</si>
  <si>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</si>
  <si>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</si>
  <si>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</si>
  <si>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</si>
  <si>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</si>
  <si>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</si>
  <si>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</si>
  <si>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</si>
  <si>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</si>
  <si>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</si>
  <si>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</si>
  <si>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</si>
  <si>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</si>
  <si>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</si>
  <si>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</si>
  <si>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</si>
  <si>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</si>
  <si>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</si>
  <si>
    <t>910-市场部</t>
  </si>
  <si>
    <r>
      <t>910-</t>
    </r>
    <r>
      <rPr>
        <sz val="8"/>
        <color rgb="FF000000"/>
        <rFont val="宋体"/>
        <family val="3"/>
        <charset val="134"/>
      </rPr>
      <t>市场部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</si>
</sst>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#,##0.00&quot;%&quot;"/>
    <numFmt numFmtId="177" formatCode="0.00_ "/>
  </numFmts>
  <fonts count="3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  <font>
      <sz val="18"/>
      <color theme="3"/>
      <name val="宋体"/>
      <family val="2"/>
      <charset val="134"/>
      <scheme val="maj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  <xf numFmtId="0" fontId="34" fillId="0" borderId="0" applyNumberFormat="0" applyFill="0" applyBorder="0" applyAlignment="0" applyProtection="0">
      <alignment vertical="center"/>
    </xf>
  </cellStyleXfs>
  <cellXfs count="78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11" fontId="32" fillId="0" borderId="0" xfId="0" applyNumberFormat="1" applyFont="1" applyAlignment="1"/>
    <xf numFmtId="0" fontId="20" fillId="0" borderId="0" xfId="0" applyFont="1">
      <alignment vertical="center"/>
    </xf>
    <xf numFmtId="0" fontId="20" fillId="0" borderId="0" xfId="0" applyFont="1">
      <alignment vertical="center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0" fillId="0" borderId="0" xfId="0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</cellXfs>
  <cellStyles count="5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标题 5" xfId="53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21" Type="http://schemas.openxmlformats.org/officeDocument/2006/relationships/hyperlink" Target="cid:97a5ff112" TargetMode="External"/><Relationship Id="rId63" Type="http://schemas.openxmlformats.org/officeDocument/2006/relationships/hyperlink" Target="cid:38d18ad2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66" Type="http://schemas.openxmlformats.org/officeDocument/2006/relationships/image" Target="cid:238fd07013" TargetMode="External"/><Relationship Id="rId170" Type="http://schemas.openxmlformats.org/officeDocument/2006/relationships/image" Target="cid:1600d1f413" TargetMode="External"/><Relationship Id="rId226" Type="http://schemas.openxmlformats.org/officeDocument/2006/relationships/image" Target="cid:fd1fb7e513" TargetMode="External"/><Relationship Id="rId433" Type="http://schemas.openxmlformats.org/officeDocument/2006/relationships/hyperlink" Target="cid:c4a27c992" TargetMode="External"/><Relationship Id="rId268" Type="http://schemas.openxmlformats.org/officeDocument/2006/relationships/image" Target="cid:96e6abaa13" TargetMode="External"/><Relationship Id="rId32" Type="http://schemas.openxmlformats.org/officeDocument/2006/relationships/image" Target="cid:a711f73213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335" Type="http://schemas.openxmlformats.org/officeDocument/2006/relationships/hyperlink" Target="cid:9876b3b82" TargetMode="External"/><Relationship Id="rId377" Type="http://schemas.openxmlformats.org/officeDocument/2006/relationships/hyperlink" Target="cid:51e44a822" TargetMode="External"/><Relationship Id="rId5" Type="http://schemas.openxmlformats.org/officeDocument/2006/relationships/hyperlink" Target="cid:738f7e472" TargetMode="External"/><Relationship Id="rId181" Type="http://schemas.openxmlformats.org/officeDocument/2006/relationships/hyperlink" Target="cid:482d44f62" TargetMode="External"/><Relationship Id="rId237" Type="http://schemas.openxmlformats.org/officeDocument/2006/relationships/hyperlink" Target="cid:207b4f192" TargetMode="External"/><Relationship Id="rId402" Type="http://schemas.openxmlformats.org/officeDocument/2006/relationships/image" Target="cid:3ec6719313" TargetMode="External"/><Relationship Id="rId279" Type="http://schemas.openxmlformats.org/officeDocument/2006/relationships/hyperlink" Target="cid:c02295e22" TargetMode="External"/><Relationship Id="rId444" Type="http://schemas.openxmlformats.org/officeDocument/2006/relationships/image" Target="cid:de6f2c0e13" TargetMode="External"/><Relationship Id="rId43" Type="http://schemas.openxmlformats.org/officeDocument/2006/relationships/hyperlink" Target="cid:c5fc19282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46" Type="http://schemas.openxmlformats.org/officeDocument/2006/relationships/image" Target="cid:bc84eb1013" TargetMode="External"/><Relationship Id="rId388" Type="http://schemas.openxmlformats.org/officeDocument/2006/relationships/image" Target="cid:dceb387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413" Type="http://schemas.openxmlformats.org/officeDocument/2006/relationships/hyperlink" Target="cid:67f5ea8e2" TargetMode="External"/><Relationship Id="rId248" Type="http://schemas.openxmlformats.org/officeDocument/2006/relationships/image" Target="cid:49a8285213" TargetMode="External"/><Relationship Id="rId455" Type="http://schemas.openxmlformats.org/officeDocument/2006/relationships/hyperlink" Target="cid:22e6a2e82" TargetMode="External"/><Relationship Id="rId12" Type="http://schemas.openxmlformats.org/officeDocument/2006/relationships/image" Target="cid:78be76ce13" TargetMode="External"/><Relationship Id="rId108" Type="http://schemas.openxmlformats.org/officeDocument/2006/relationships/image" Target="cid:8476340b13" TargetMode="External"/><Relationship Id="rId315" Type="http://schemas.openxmlformats.org/officeDocument/2006/relationships/hyperlink" Target="cid:558610092" TargetMode="External"/><Relationship Id="rId357" Type="http://schemas.openxmlformats.org/officeDocument/2006/relationships/hyperlink" Target="cid:db6b85142" TargetMode="External"/><Relationship Id="rId54" Type="http://schemas.openxmlformats.org/officeDocument/2006/relationships/image" Target="cid:e1e57b1713" TargetMode="External"/><Relationship Id="rId96" Type="http://schemas.openxmlformats.org/officeDocument/2006/relationships/image" Target="cid:56290cef13" TargetMode="External"/><Relationship Id="rId161" Type="http://schemas.openxmlformats.org/officeDocument/2006/relationships/hyperlink" Target="cid:55eaf9a2" TargetMode="External"/><Relationship Id="rId217" Type="http://schemas.openxmlformats.org/officeDocument/2006/relationships/hyperlink" Target="cid:dd85b6102" TargetMode="External"/><Relationship Id="rId399" Type="http://schemas.openxmlformats.org/officeDocument/2006/relationships/hyperlink" Target="cid:25d8489d2" TargetMode="External"/><Relationship Id="rId259" Type="http://schemas.openxmlformats.org/officeDocument/2006/relationships/hyperlink" Target="cid:72dad9032" TargetMode="External"/><Relationship Id="rId424" Type="http://schemas.openxmlformats.org/officeDocument/2006/relationships/image" Target="cid:91324cd513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326" Type="http://schemas.openxmlformats.org/officeDocument/2006/relationships/image" Target="cid:798fde1113" TargetMode="External"/><Relationship Id="rId65" Type="http://schemas.openxmlformats.org/officeDocument/2006/relationships/hyperlink" Target="cid:38f9f0f2" TargetMode="External"/><Relationship Id="rId130" Type="http://schemas.openxmlformats.org/officeDocument/2006/relationships/image" Target="cid:bd29a19c13" TargetMode="External"/><Relationship Id="rId368" Type="http://schemas.openxmlformats.org/officeDocument/2006/relationships/image" Target="cid:29a565a913" TargetMode="External"/><Relationship Id="rId172" Type="http://schemas.openxmlformats.org/officeDocument/2006/relationships/image" Target="cid:16470bac13" TargetMode="External"/><Relationship Id="rId228" Type="http://schemas.openxmlformats.org/officeDocument/2006/relationships/image" Target="cid:fd20b79113" TargetMode="External"/><Relationship Id="rId435" Type="http://schemas.openxmlformats.org/officeDocument/2006/relationships/hyperlink" Target="cid:c9d21d832" TargetMode="External"/><Relationship Id="rId281" Type="http://schemas.openxmlformats.org/officeDocument/2006/relationships/hyperlink" Target="cid:c547f7a92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76" Type="http://schemas.openxmlformats.org/officeDocument/2006/relationships/image" Target="cid:185a1bab13" TargetMode="External"/><Relationship Id="rId141" Type="http://schemas.openxmlformats.org/officeDocument/2006/relationships/hyperlink" Target="cid:e12978772" TargetMode="External"/><Relationship Id="rId379" Type="http://schemas.openxmlformats.org/officeDocument/2006/relationships/hyperlink" Target="cid:b3b6d2552" TargetMode="External"/><Relationship Id="rId7" Type="http://schemas.openxmlformats.org/officeDocument/2006/relationships/hyperlink" Target="cid:7393130e2" TargetMode="External"/><Relationship Id="rId183" Type="http://schemas.openxmlformats.org/officeDocument/2006/relationships/hyperlink" Target="cid:4d58e2842" TargetMode="External"/><Relationship Id="rId239" Type="http://schemas.openxmlformats.org/officeDocument/2006/relationships/hyperlink" Target="cid:25a2b86c2" TargetMode="External"/><Relationship Id="rId390" Type="http://schemas.openxmlformats.org/officeDocument/2006/relationships/image" Target="cid:fbcceb1413" TargetMode="External"/><Relationship Id="rId404" Type="http://schemas.openxmlformats.org/officeDocument/2006/relationships/image" Target="cid:43f40bee13" TargetMode="External"/><Relationship Id="rId446" Type="http://schemas.openxmlformats.org/officeDocument/2006/relationships/image" Target="cid:edd0fa3b13" TargetMode="External"/><Relationship Id="rId250" Type="http://schemas.openxmlformats.org/officeDocument/2006/relationships/image" Target="cid:4fda174d13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45" Type="http://schemas.openxmlformats.org/officeDocument/2006/relationships/hyperlink" Target="cid:cb1fd4bc2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415" Type="http://schemas.openxmlformats.org/officeDocument/2006/relationships/hyperlink" Target="cid:723deda52" TargetMode="External"/><Relationship Id="rId457" Type="http://schemas.openxmlformats.org/officeDocument/2006/relationships/hyperlink" Target="cid:9ab5e2f82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56" Type="http://schemas.openxmlformats.org/officeDocument/2006/relationships/image" Target="cid:e76dc9a413" TargetMode="External"/><Relationship Id="rId317" Type="http://schemas.openxmlformats.org/officeDocument/2006/relationships/hyperlink" Target="cid:5588ec4e2" TargetMode="External"/><Relationship Id="rId359" Type="http://schemas.openxmlformats.org/officeDocument/2006/relationships/hyperlink" Target="cid:9d9111c2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63" Type="http://schemas.openxmlformats.org/officeDocument/2006/relationships/hyperlink" Target="cid:a6fd2d02" TargetMode="External"/><Relationship Id="rId219" Type="http://schemas.openxmlformats.org/officeDocument/2006/relationships/hyperlink" Target="cid:e2b490a42" TargetMode="External"/><Relationship Id="rId370" Type="http://schemas.openxmlformats.org/officeDocument/2006/relationships/image" Target="cid:2dd5453413" TargetMode="External"/><Relationship Id="rId426" Type="http://schemas.openxmlformats.org/officeDocument/2006/relationships/image" Target="cid:964fe90e13" TargetMode="External"/><Relationship Id="rId230" Type="http://schemas.openxmlformats.org/officeDocument/2006/relationships/image" Target="cid:196d9a913" TargetMode="External"/><Relationship Id="rId25" Type="http://schemas.openxmlformats.org/officeDocument/2006/relationships/hyperlink" Target="cid:97aae1182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328" Type="http://schemas.openxmlformats.org/officeDocument/2006/relationships/image" Target="cid:88fc8e9d13" TargetMode="External"/><Relationship Id="rId132" Type="http://schemas.openxmlformats.org/officeDocument/2006/relationships/image" Target="cid:c246516c13" TargetMode="External"/><Relationship Id="rId174" Type="http://schemas.openxmlformats.org/officeDocument/2006/relationships/image" Target="cid:2421fe4c13" TargetMode="External"/><Relationship Id="rId381" Type="http://schemas.openxmlformats.org/officeDocument/2006/relationships/hyperlink" Target="cid:b9568b732" TargetMode="External"/><Relationship Id="rId241" Type="http://schemas.openxmlformats.org/officeDocument/2006/relationships/hyperlink" Target="cid:2accc0ce2" TargetMode="External"/><Relationship Id="rId437" Type="http://schemas.openxmlformats.org/officeDocument/2006/relationships/hyperlink" Target="cid:cef11c8d2" TargetMode="External"/><Relationship Id="rId36" Type="http://schemas.openxmlformats.org/officeDocument/2006/relationships/image" Target="cid:bbb2dea413" TargetMode="External"/><Relationship Id="rId283" Type="http://schemas.openxmlformats.org/officeDocument/2006/relationships/hyperlink" Target="cid:d51f220c2" TargetMode="External"/><Relationship Id="rId339" Type="http://schemas.openxmlformats.org/officeDocument/2006/relationships/hyperlink" Target="cid:ad0a8bb92" TargetMode="External"/><Relationship Id="rId78" Type="http://schemas.openxmlformats.org/officeDocument/2006/relationships/image" Target="cid:27d3d8c413" TargetMode="External"/><Relationship Id="rId101" Type="http://schemas.openxmlformats.org/officeDocument/2006/relationships/hyperlink" Target="cid:750aa1bc2" TargetMode="External"/><Relationship Id="rId143" Type="http://schemas.openxmlformats.org/officeDocument/2006/relationships/hyperlink" Target="cid:e2636a2d2" TargetMode="External"/><Relationship Id="rId185" Type="http://schemas.openxmlformats.org/officeDocument/2006/relationships/hyperlink" Target="cid:531d4de22" TargetMode="External"/><Relationship Id="rId350" Type="http://schemas.openxmlformats.org/officeDocument/2006/relationships/image" Target="cid:c6d730e813" TargetMode="External"/><Relationship Id="rId406" Type="http://schemas.openxmlformats.org/officeDocument/2006/relationships/image" Target="cid:490c124213" TargetMode="External"/><Relationship Id="rId9" Type="http://schemas.openxmlformats.org/officeDocument/2006/relationships/hyperlink" Target="cid:739529052" TargetMode="External"/><Relationship Id="rId210" Type="http://schemas.openxmlformats.org/officeDocument/2006/relationships/image" Target="cid:be9a3ee813" TargetMode="External"/><Relationship Id="rId392" Type="http://schemas.openxmlformats.org/officeDocument/2006/relationships/image" Target="cid:ee5f6213" TargetMode="External"/><Relationship Id="rId448" Type="http://schemas.openxmlformats.org/officeDocument/2006/relationships/image" Target="cid:f3fbac1e13" TargetMode="External"/><Relationship Id="rId252" Type="http://schemas.openxmlformats.org/officeDocument/2006/relationships/image" Target="cid:53f9d4e613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47" Type="http://schemas.openxmlformats.org/officeDocument/2006/relationships/hyperlink" Target="cid:d0b588612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54" Type="http://schemas.openxmlformats.org/officeDocument/2006/relationships/image" Target="cid:ed79471e13" TargetMode="External"/><Relationship Id="rId361" Type="http://schemas.openxmlformats.org/officeDocument/2006/relationships/hyperlink" Target="cid:193e37d42" TargetMode="External"/><Relationship Id="rId196" Type="http://schemas.openxmlformats.org/officeDocument/2006/relationships/image" Target="cid:9571363a13" TargetMode="External"/><Relationship Id="rId417" Type="http://schemas.openxmlformats.org/officeDocument/2006/relationships/hyperlink" Target="cid:81b7b20d2" TargetMode="External"/><Relationship Id="rId459" Type="http://schemas.openxmlformats.org/officeDocument/2006/relationships/hyperlink" Target="cid:9ffc73f82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63" Type="http://schemas.openxmlformats.org/officeDocument/2006/relationships/hyperlink" Target="cid:7d2b2ff72" TargetMode="External"/><Relationship Id="rId319" Type="http://schemas.openxmlformats.org/officeDocument/2006/relationships/hyperlink" Target="cid:64f5efd42" TargetMode="External"/><Relationship Id="rId58" Type="http://schemas.openxmlformats.org/officeDocument/2006/relationships/image" Target="cid:eca83a0c13" TargetMode="External"/><Relationship Id="rId123" Type="http://schemas.openxmlformats.org/officeDocument/2006/relationships/hyperlink" Target="cid:b896ad462" TargetMode="External"/><Relationship Id="rId330" Type="http://schemas.openxmlformats.org/officeDocument/2006/relationships/image" Target="cid:89dfa1d413" TargetMode="External"/><Relationship Id="rId165" Type="http://schemas.openxmlformats.org/officeDocument/2006/relationships/hyperlink" Target="cid:a9baa6a2" TargetMode="External"/><Relationship Id="rId372" Type="http://schemas.openxmlformats.org/officeDocument/2006/relationships/image" Target="cid:4276af6213" TargetMode="External"/><Relationship Id="rId428" Type="http://schemas.openxmlformats.org/officeDocument/2006/relationships/image" Target="cid:a5bfdea013" TargetMode="External"/><Relationship Id="rId232" Type="http://schemas.openxmlformats.org/officeDocument/2006/relationships/image" Target="cid:7e6338613" TargetMode="External"/><Relationship Id="rId274" Type="http://schemas.openxmlformats.org/officeDocument/2006/relationships/image" Target="cid:bb08328813" TargetMode="External"/><Relationship Id="rId27" Type="http://schemas.openxmlformats.org/officeDocument/2006/relationships/hyperlink" Target="cid:9cc12f202" TargetMode="External"/><Relationship Id="rId69" Type="http://schemas.openxmlformats.org/officeDocument/2006/relationships/hyperlink" Target="cid:e0ef2af2" TargetMode="External"/><Relationship Id="rId134" Type="http://schemas.openxmlformats.org/officeDocument/2006/relationships/image" Target="cid:c8af4f1913" TargetMode="External"/><Relationship Id="rId80" Type="http://schemas.openxmlformats.org/officeDocument/2006/relationships/image" Target="cid:27d58f7c13" TargetMode="External"/><Relationship Id="rId176" Type="http://schemas.openxmlformats.org/officeDocument/2006/relationships/image" Target="cid:2a30ebbf13" TargetMode="External"/><Relationship Id="rId341" Type="http://schemas.openxmlformats.org/officeDocument/2006/relationships/hyperlink" Target="cid:b23869842" TargetMode="External"/><Relationship Id="rId383" Type="http://schemas.openxmlformats.org/officeDocument/2006/relationships/hyperlink" Target="cid:cd6ed5c92" TargetMode="External"/><Relationship Id="rId439" Type="http://schemas.openxmlformats.org/officeDocument/2006/relationships/hyperlink" Target="cid:d41961862" TargetMode="External"/><Relationship Id="rId201" Type="http://schemas.openxmlformats.org/officeDocument/2006/relationships/hyperlink" Target="cid:a60cac882" TargetMode="External"/><Relationship Id="rId243" Type="http://schemas.openxmlformats.org/officeDocument/2006/relationships/hyperlink" Target="cid:2fee70f82" TargetMode="External"/><Relationship Id="rId285" Type="http://schemas.openxmlformats.org/officeDocument/2006/relationships/hyperlink" Target="cid:d9df1e0c2" TargetMode="External"/><Relationship Id="rId450" Type="http://schemas.openxmlformats.org/officeDocument/2006/relationships/image" Target="cid:698b158313" TargetMode="External"/><Relationship Id="rId38" Type="http://schemas.openxmlformats.org/officeDocument/2006/relationships/image" Target="cid:bbb631eb13" TargetMode="External"/><Relationship Id="rId103" Type="http://schemas.openxmlformats.org/officeDocument/2006/relationships/hyperlink" Target="cid:7a31edb12" TargetMode="External"/><Relationship Id="rId310" Type="http://schemas.openxmlformats.org/officeDocument/2006/relationships/image" Target="cid:2c472238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87" Type="http://schemas.openxmlformats.org/officeDocument/2006/relationships/hyperlink" Target="cid:579a7efa2" TargetMode="External"/><Relationship Id="rId352" Type="http://schemas.openxmlformats.org/officeDocument/2006/relationships/image" Target="cid:cd2d50ae13" TargetMode="External"/><Relationship Id="rId394" Type="http://schemas.openxmlformats.org/officeDocument/2006/relationships/image" Target="cid:1583250013" TargetMode="External"/><Relationship Id="rId408" Type="http://schemas.openxmlformats.org/officeDocument/2006/relationships/image" Target="cid:4e312dcc13" TargetMode="External"/><Relationship Id="rId212" Type="http://schemas.openxmlformats.org/officeDocument/2006/relationships/image" Target="cid:c607a81c13" TargetMode="External"/><Relationship Id="rId254" Type="http://schemas.openxmlformats.org/officeDocument/2006/relationships/image" Target="cid:59233109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96" Type="http://schemas.openxmlformats.org/officeDocument/2006/relationships/image" Target="cid:ea6dd08913" TargetMode="External"/><Relationship Id="rId461" Type="http://schemas.openxmlformats.org/officeDocument/2006/relationships/hyperlink" Target="cid:c5d040932" TargetMode="External"/><Relationship Id="rId60" Type="http://schemas.openxmlformats.org/officeDocument/2006/relationships/image" Target="cid:ef30265413" TargetMode="External"/><Relationship Id="rId156" Type="http://schemas.openxmlformats.org/officeDocument/2006/relationships/image" Target="cid:f09b1bd013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63" Type="http://schemas.openxmlformats.org/officeDocument/2006/relationships/hyperlink" Target="cid:1e6ccfd42" TargetMode="External"/><Relationship Id="rId419" Type="http://schemas.openxmlformats.org/officeDocument/2006/relationships/hyperlink" Target="cid:87b1650d2" TargetMode="External"/><Relationship Id="rId223" Type="http://schemas.openxmlformats.org/officeDocument/2006/relationships/hyperlink" Target="cid:ed01ac172" TargetMode="External"/><Relationship Id="rId430" Type="http://schemas.openxmlformats.org/officeDocument/2006/relationships/image" Target="cid:ac0c2b5813" TargetMode="External"/><Relationship Id="rId18" Type="http://schemas.openxmlformats.org/officeDocument/2006/relationships/image" Target="cid:8838026613" TargetMode="External"/><Relationship Id="rId265" Type="http://schemas.openxmlformats.org/officeDocument/2006/relationships/hyperlink" Target="cid:8c9b56672" TargetMode="External"/><Relationship Id="rId125" Type="http://schemas.openxmlformats.org/officeDocument/2006/relationships/hyperlink" Target="cid:b8993a7d2" TargetMode="External"/><Relationship Id="rId167" Type="http://schemas.openxmlformats.org/officeDocument/2006/relationships/hyperlink" Target="cid:fa4c65f2" TargetMode="External"/><Relationship Id="rId332" Type="http://schemas.openxmlformats.org/officeDocument/2006/relationships/image" Target="cid:8e511cc513" TargetMode="External"/><Relationship Id="rId374" Type="http://schemas.openxmlformats.org/officeDocument/2006/relationships/image" Target="cid:488d1ad013" TargetMode="External"/><Relationship Id="rId71" Type="http://schemas.openxmlformats.org/officeDocument/2006/relationships/hyperlink" Target="cid:e111a16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76" Type="http://schemas.openxmlformats.org/officeDocument/2006/relationships/image" Target="cid:bb0a5c6213" TargetMode="External"/><Relationship Id="rId441" Type="http://schemas.openxmlformats.org/officeDocument/2006/relationships/hyperlink" Target="cid:d943ccc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364" Type="http://schemas.openxmlformats.org/officeDocument/2006/relationships/image" Target="cid:1e6ccffa13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385" Type="http://schemas.openxmlformats.org/officeDocument/2006/relationships/hyperlink" Target="cid:d80d7c5e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410" Type="http://schemas.openxmlformats.org/officeDocument/2006/relationships/image" Target="cid:5da2d39113" TargetMode="External"/><Relationship Id="rId431" Type="http://schemas.openxmlformats.org/officeDocument/2006/relationships/hyperlink" Target="cid:b011a09e2" TargetMode="External"/><Relationship Id="rId452" Type="http://schemas.openxmlformats.org/officeDocument/2006/relationships/image" Target="cid:6ea40ed913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75" Type="http://schemas.openxmlformats.org/officeDocument/2006/relationships/hyperlink" Target="cid:4cbb713d2" TargetMode="External"/><Relationship Id="rId396" Type="http://schemas.openxmlformats.org/officeDocument/2006/relationships/image" Target="cid:1aa77f6213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400" Type="http://schemas.openxmlformats.org/officeDocument/2006/relationships/image" Target="cid:25d848f913" TargetMode="External"/><Relationship Id="rId421" Type="http://schemas.openxmlformats.org/officeDocument/2006/relationships/hyperlink" Target="cid:8c0050b92" TargetMode="External"/><Relationship Id="rId442" Type="http://schemas.openxmlformats.org/officeDocument/2006/relationships/image" Target="cid:d943ccea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Relationship Id="rId365" Type="http://schemas.openxmlformats.org/officeDocument/2006/relationships/hyperlink" Target="cid:238fd04e2" TargetMode="External"/><Relationship Id="rId386" Type="http://schemas.openxmlformats.org/officeDocument/2006/relationships/image" Target="cid:d80d7c7b13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5" Type="http://schemas.openxmlformats.org/officeDocument/2006/relationships/hyperlink" Target="cid:fd1fb7c4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411" Type="http://schemas.openxmlformats.org/officeDocument/2006/relationships/hyperlink" Target="cid:62c6de7d2" TargetMode="External"/><Relationship Id="rId432" Type="http://schemas.openxmlformats.org/officeDocument/2006/relationships/image" Target="cid:b011a0c113" TargetMode="External"/><Relationship Id="rId453" Type="http://schemas.openxmlformats.org/officeDocument/2006/relationships/hyperlink" Target="cid:7e78fe48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313" Type="http://schemas.openxmlformats.org/officeDocument/2006/relationships/hyperlink" Target="cid:460f5a65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94" Type="http://schemas.openxmlformats.org/officeDocument/2006/relationships/image" Target="cid:4bad0c6813" TargetMode="External"/><Relationship Id="rId148" Type="http://schemas.openxmlformats.org/officeDocument/2006/relationships/image" Target="cid:e39a52ae13" TargetMode="External"/><Relationship Id="rId169" Type="http://schemas.openxmlformats.org/officeDocument/2006/relationships/hyperlink" Target="cid:1600d1d42" TargetMode="External"/><Relationship Id="rId334" Type="http://schemas.openxmlformats.org/officeDocument/2006/relationships/image" Target="cid:934e91da13" TargetMode="External"/><Relationship Id="rId355" Type="http://schemas.openxmlformats.org/officeDocument/2006/relationships/hyperlink" Target="cid:d64e53542" TargetMode="External"/><Relationship Id="rId376" Type="http://schemas.openxmlformats.org/officeDocument/2006/relationships/image" Target="cid:4cbb716013" TargetMode="External"/><Relationship Id="rId397" Type="http://schemas.openxmlformats.org/officeDocument/2006/relationships/hyperlink" Target="cid:1fd500ac2" TargetMode="External"/><Relationship Id="rId4" Type="http://schemas.openxmlformats.org/officeDocument/2006/relationships/image" Target="../media/image2.jpeg"/><Relationship Id="rId180" Type="http://schemas.openxmlformats.org/officeDocument/2006/relationships/image" Target="cid:4307d8dd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401" Type="http://schemas.openxmlformats.org/officeDocument/2006/relationships/hyperlink" Target="cid:3ec6716d2" TargetMode="External"/><Relationship Id="rId422" Type="http://schemas.openxmlformats.org/officeDocument/2006/relationships/image" Target="cid:8c0050da13" TargetMode="External"/><Relationship Id="rId443" Type="http://schemas.openxmlformats.org/officeDocument/2006/relationships/hyperlink" Target="cid:de6f2be72" TargetMode="External"/><Relationship Id="rId303" Type="http://schemas.openxmlformats.org/officeDocument/2006/relationships/hyperlink" Target="cid:85846372" TargetMode="External"/><Relationship Id="rId42" Type="http://schemas.openxmlformats.org/officeDocument/2006/relationships/image" Target="cid:c0d5d5a813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345" Type="http://schemas.openxmlformats.org/officeDocument/2006/relationships/hyperlink" Target="cid:bc84eaec2" TargetMode="External"/><Relationship Id="rId387" Type="http://schemas.openxmlformats.org/officeDocument/2006/relationships/hyperlink" Target="cid:dceb38462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47" Type="http://schemas.openxmlformats.org/officeDocument/2006/relationships/hyperlink" Target="cid:49a828292" TargetMode="External"/><Relationship Id="rId412" Type="http://schemas.openxmlformats.org/officeDocument/2006/relationships/image" Target="cid:62c6dea613" TargetMode="External"/><Relationship Id="rId107" Type="http://schemas.openxmlformats.org/officeDocument/2006/relationships/hyperlink" Target="cid:847633e82" TargetMode="External"/><Relationship Id="rId289" Type="http://schemas.openxmlformats.org/officeDocument/2006/relationships/hyperlink" Target="cid:da5389b52" TargetMode="External"/><Relationship Id="rId454" Type="http://schemas.openxmlformats.org/officeDocument/2006/relationships/image" Target="cid:7e78fe6c13" TargetMode="External"/><Relationship Id="rId11" Type="http://schemas.openxmlformats.org/officeDocument/2006/relationships/hyperlink" Target="cid:78be76a62" TargetMode="External"/><Relationship Id="rId53" Type="http://schemas.openxmlformats.org/officeDocument/2006/relationships/hyperlink" Target="cid:e1e57af62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56" Type="http://schemas.openxmlformats.org/officeDocument/2006/relationships/image" Target="cid:d64e537713" TargetMode="External"/><Relationship Id="rId398" Type="http://schemas.openxmlformats.org/officeDocument/2006/relationships/image" Target="cid:1fd500d013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216" Type="http://schemas.openxmlformats.org/officeDocument/2006/relationships/image" Target="cid:d85c69b313" TargetMode="External"/><Relationship Id="rId423" Type="http://schemas.openxmlformats.org/officeDocument/2006/relationships/hyperlink" Target="cid:91324cb02" TargetMode="External"/><Relationship Id="rId258" Type="http://schemas.openxmlformats.org/officeDocument/2006/relationships/image" Target="cid:72d9e8ca13" TargetMode="External"/><Relationship Id="rId22" Type="http://schemas.openxmlformats.org/officeDocument/2006/relationships/image" Target="cid:97a5ff3513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325" Type="http://schemas.openxmlformats.org/officeDocument/2006/relationships/hyperlink" Target="cid:798fdde92" TargetMode="External"/><Relationship Id="rId367" Type="http://schemas.openxmlformats.org/officeDocument/2006/relationships/hyperlink" Target="cid:29a565842" TargetMode="External"/><Relationship Id="rId171" Type="http://schemas.openxmlformats.org/officeDocument/2006/relationships/hyperlink" Target="cid:16470b822" TargetMode="External"/><Relationship Id="rId227" Type="http://schemas.openxmlformats.org/officeDocument/2006/relationships/hyperlink" Target="cid:fd20b76d2" TargetMode="External"/><Relationship Id="rId269" Type="http://schemas.openxmlformats.org/officeDocument/2006/relationships/hyperlink" Target="cid:b0aaf7b52" TargetMode="External"/><Relationship Id="rId434" Type="http://schemas.openxmlformats.org/officeDocument/2006/relationships/image" Target="cid:c4a27cc213" TargetMode="External"/><Relationship Id="rId33" Type="http://schemas.openxmlformats.org/officeDocument/2006/relationships/hyperlink" Target="cid:ac87b7b92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36" Type="http://schemas.openxmlformats.org/officeDocument/2006/relationships/image" Target="cid:9876b3db13" TargetMode="External"/><Relationship Id="rId75" Type="http://schemas.openxmlformats.org/officeDocument/2006/relationships/hyperlink" Target="cid:185a1b862" TargetMode="External"/><Relationship Id="rId140" Type="http://schemas.openxmlformats.org/officeDocument/2006/relationships/image" Target="cid:dc24c38713" TargetMode="External"/><Relationship Id="rId182" Type="http://schemas.openxmlformats.org/officeDocument/2006/relationships/image" Target="cid:482d451d13" TargetMode="External"/><Relationship Id="rId378" Type="http://schemas.openxmlformats.org/officeDocument/2006/relationships/image" Target="cid:51e44aa513" TargetMode="External"/><Relationship Id="rId403" Type="http://schemas.openxmlformats.org/officeDocument/2006/relationships/hyperlink" Target="cid:43f40bc7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445" Type="http://schemas.openxmlformats.org/officeDocument/2006/relationships/hyperlink" Target="cid:edd0fa122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86" Type="http://schemas.openxmlformats.org/officeDocument/2006/relationships/image" Target="cid:321b9fbf13" TargetMode="External"/><Relationship Id="rId151" Type="http://schemas.openxmlformats.org/officeDocument/2006/relationships/hyperlink" Target="cid:ecaa39042" TargetMode="External"/><Relationship Id="rId389" Type="http://schemas.openxmlformats.org/officeDocument/2006/relationships/hyperlink" Target="cid:fbcceaee2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49" Type="http://schemas.openxmlformats.org/officeDocument/2006/relationships/hyperlink" Target="cid:4fda17272" TargetMode="External"/><Relationship Id="rId414" Type="http://schemas.openxmlformats.org/officeDocument/2006/relationships/image" Target="cid:67f5eab413" TargetMode="External"/><Relationship Id="rId456" Type="http://schemas.openxmlformats.org/officeDocument/2006/relationships/image" Target="cid:22e6a30d13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316" Type="http://schemas.openxmlformats.org/officeDocument/2006/relationships/image" Target="cid:5586102e13" TargetMode="External"/><Relationship Id="rId55" Type="http://schemas.openxmlformats.org/officeDocument/2006/relationships/hyperlink" Target="cid:e76dc97e2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358" Type="http://schemas.openxmlformats.org/officeDocument/2006/relationships/image" Target="cid:db6b853c13" TargetMode="External"/><Relationship Id="rId162" Type="http://schemas.openxmlformats.org/officeDocument/2006/relationships/image" Target="cid:55eafc213" TargetMode="External"/><Relationship Id="rId218" Type="http://schemas.openxmlformats.org/officeDocument/2006/relationships/image" Target="cid:dd85b63513" TargetMode="External"/><Relationship Id="rId425" Type="http://schemas.openxmlformats.org/officeDocument/2006/relationships/hyperlink" Target="cid:964fe8f22" TargetMode="External"/><Relationship Id="rId271" Type="http://schemas.openxmlformats.org/officeDocument/2006/relationships/hyperlink" Target="cid:bb0725832" TargetMode="External"/><Relationship Id="rId24" Type="http://schemas.openxmlformats.org/officeDocument/2006/relationships/image" Target="cid:97a883f913" TargetMode="External"/><Relationship Id="rId66" Type="http://schemas.openxmlformats.org/officeDocument/2006/relationships/image" Target="cid:38f9f37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69" Type="http://schemas.openxmlformats.org/officeDocument/2006/relationships/hyperlink" Target="cid:2dd545122" TargetMode="External"/><Relationship Id="rId173" Type="http://schemas.openxmlformats.org/officeDocument/2006/relationships/hyperlink" Target="cid:2421fe292" TargetMode="External"/><Relationship Id="rId229" Type="http://schemas.openxmlformats.org/officeDocument/2006/relationships/hyperlink" Target="cid:196d9852" TargetMode="External"/><Relationship Id="rId380" Type="http://schemas.openxmlformats.org/officeDocument/2006/relationships/image" Target="cid:b3b6d28013" TargetMode="External"/><Relationship Id="rId436" Type="http://schemas.openxmlformats.org/officeDocument/2006/relationships/image" Target="cid:c9d21daa13" TargetMode="External"/><Relationship Id="rId240" Type="http://schemas.openxmlformats.org/officeDocument/2006/relationships/image" Target="cid:25a2b89113" TargetMode="External"/><Relationship Id="rId35" Type="http://schemas.openxmlformats.org/officeDocument/2006/relationships/hyperlink" Target="cid:bbb2de7c2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142" Type="http://schemas.openxmlformats.org/officeDocument/2006/relationships/image" Target="cid:e129789e13" TargetMode="External"/><Relationship Id="rId184" Type="http://schemas.openxmlformats.org/officeDocument/2006/relationships/image" Target="cid:4d58e2a713" TargetMode="External"/><Relationship Id="rId391" Type="http://schemas.openxmlformats.org/officeDocument/2006/relationships/hyperlink" Target="cid:ee5f3f2" TargetMode="External"/><Relationship Id="rId405" Type="http://schemas.openxmlformats.org/officeDocument/2006/relationships/hyperlink" Target="cid:490c121b2" TargetMode="External"/><Relationship Id="rId447" Type="http://schemas.openxmlformats.org/officeDocument/2006/relationships/hyperlink" Target="cid:f3fbabf82" TargetMode="External"/><Relationship Id="rId251" Type="http://schemas.openxmlformats.org/officeDocument/2006/relationships/hyperlink" Target="cid:53f9d4bf2" TargetMode="External"/><Relationship Id="rId46" Type="http://schemas.openxmlformats.org/officeDocument/2006/relationships/image" Target="cid:cb1fd4e0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53" Type="http://schemas.openxmlformats.org/officeDocument/2006/relationships/hyperlink" Target="cid:ed7946d52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360" Type="http://schemas.openxmlformats.org/officeDocument/2006/relationships/image" Target="cid:9d9114313" TargetMode="External"/><Relationship Id="rId416" Type="http://schemas.openxmlformats.org/officeDocument/2006/relationships/image" Target="cid:723dedcb13" TargetMode="External"/><Relationship Id="rId220" Type="http://schemas.openxmlformats.org/officeDocument/2006/relationships/image" Target="cid:e2b490ca13" TargetMode="External"/><Relationship Id="rId458" Type="http://schemas.openxmlformats.org/officeDocument/2006/relationships/image" Target="cid:9ab5e32213" TargetMode="External"/><Relationship Id="rId15" Type="http://schemas.openxmlformats.org/officeDocument/2006/relationships/hyperlink" Target="cid:7dde59952" TargetMode="External"/><Relationship Id="rId57" Type="http://schemas.openxmlformats.org/officeDocument/2006/relationships/hyperlink" Target="cid:eca839e52" TargetMode="External"/><Relationship Id="rId262" Type="http://schemas.openxmlformats.org/officeDocument/2006/relationships/image" Target="cid:7804083513" TargetMode="External"/><Relationship Id="rId318" Type="http://schemas.openxmlformats.org/officeDocument/2006/relationships/image" Target="cid:5588ec7013" TargetMode="External"/><Relationship Id="rId99" Type="http://schemas.openxmlformats.org/officeDocument/2006/relationships/hyperlink" Target="cid:6fdc68d82" TargetMode="External"/><Relationship Id="rId122" Type="http://schemas.openxmlformats.org/officeDocument/2006/relationships/image" Target="cid:a88b2fa613" TargetMode="External"/><Relationship Id="rId164" Type="http://schemas.openxmlformats.org/officeDocument/2006/relationships/image" Target="cid:a6fd2fd13" TargetMode="External"/><Relationship Id="rId371" Type="http://schemas.openxmlformats.org/officeDocument/2006/relationships/hyperlink" Target="cid:4276af462" TargetMode="External"/><Relationship Id="rId427" Type="http://schemas.openxmlformats.org/officeDocument/2006/relationships/hyperlink" Target="cid:a5bfde7a2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73" Type="http://schemas.openxmlformats.org/officeDocument/2006/relationships/hyperlink" Target="cid:bb0832652" TargetMode="External"/><Relationship Id="rId329" Type="http://schemas.openxmlformats.org/officeDocument/2006/relationships/hyperlink" Target="cid:89df9e5f2" TargetMode="External"/><Relationship Id="rId68" Type="http://schemas.openxmlformats.org/officeDocument/2006/relationships/image" Target="cid:392276913" TargetMode="External"/><Relationship Id="rId133" Type="http://schemas.openxmlformats.org/officeDocument/2006/relationships/hyperlink" Target="cid:c8af4ef42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200" Type="http://schemas.openxmlformats.org/officeDocument/2006/relationships/image" Target="cid:9fc12dfe13" TargetMode="External"/><Relationship Id="rId382" Type="http://schemas.openxmlformats.org/officeDocument/2006/relationships/image" Target="cid:b9568b9c13" TargetMode="External"/><Relationship Id="rId438" Type="http://schemas.openxmlformats.org/officeDocument/2006/relationships/image" Target="cid:cef11cb313" TargetMode="External"/><Relationship Id="rId242" Type="http://schemas.openxmlformats.org/officeDocument/2006/relationships/image" Target="cid:2accc0ec13" TargetMode="External"/><Relationship Id="rId284" Type="http://schemas.openxmlformats.org/officeDocument/2006/relationships/image" Target="cid:d51f223613" TargetMode="External"/><Relationship Id="rId37" Type="http://schemas.openxmlformats.org/officeDocument/2006/relationships/hyperlink" Target="cid:bbb631c12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44" Type="http://schemas.openxmlformats.org/officeDocument/2006/relationships/image" Target="cid:e2636a6713" TargetMode="External"/><Relationship Id="rId90" Type="http://schemas.openxmlformats.org/officeDocument/2006/relationships/image" Target="cid:3c6fa8b013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393" Type="http://schemas.openxmlformats.org/officeDocument/2006/relationships/hyperlink" Target="cid:158324d72" TargetMode="External"/><Relationship Id="rId407" Type="http://schemas.openxmlformats.org/officeDocument/2006/relationships/hyperlink" Target="cid:4e312da52" TargetMode="External"/><Relationship Id="rId449" Type="http://schemas.openxmlformats.org/officeDocument/2006/relationships/hyperlink" Target="cid:698b15552" TargetMode="External"/><Relationship Id="rId211" Type="http://schemas.openxmlformats.org/officeDocument/2006/relationships/hyperlink" Target="cid:c607a7f12" TargetMode="External"/><Relationship Id="rId253" Type="http://schemas.openxmlformats.org/officeDocument/2006/relationships/hyperlink" Target="cid:592330e12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460" Type="http://schemas.openxmlformats.org/officeDocument/2006/relationships/image" Target="cid:9ffc742213" TargetMode="External"/><Relationship Id="rId48" Type="http://schemas.openxmlformats.org/officeDocument/2006/relationships/image" Target="cid:d0b5888713" TargetMode="External"/><Relationship Id="rId113" Type="http://schemas.openxmlformats.org/officeDocument/2006/relationships/hyperlink" Target="cid:93d06cfe2" TargetMode="External"/><Relationship Id="rId320" Type="http://schemas.openxmlformats.org/officeDocument/2006/relationships/image" Target="cid:64f5effa13" TargetMode="External"/><Relationship Id="rId155" Type="http://schemas.openxmlformats.org/officeDocument/2006/relationships/hyperlink" Target="cid:f09b1ba62" TargetMode="External"/><Relationship Id="rId197" Type="http://schemas.openxmlformats.org/officeDocument/2006/relationships/hyperlink" Target="cid:9a94d6742" TargetMode="External"/><Relationship Id="rId362" Type="http://schemas.openxmlformats.org/officeDocument/2006/relationships/image" Target="cid:193e37f713" TargetMode="External"/><Relationship Id="rId418" Type="http://schemas.openxmlformats.org/officeDocument/2006/relationships/image" Target="cid:81b7b22f13" TargetMode="External"/><Relationship Id="rId222" Type="http://schemas.openxmlformats.org/officeDocument/2006/relationships/image" Target="cid:e7d8c5be13" TargetMode="External"/><Relationship Id="rId264" Type="http://schemas.openxmlformats.org/officeDocument/2006/relationships/image" Target="cid:7d2b301d13" TargetMode="External"/><Relationship Id="rId17" Type="http://schemas.openxmlformats.org/officeDocument/2006/relationships/hyperlink" Target="cid:883802342" TargetMode="External"/><Relationship Id="rId59" Type="http://schemas.openxmlformats.org/officeDocument/2006/relationships/hyperlink" Target="cid:ef30262e2" TargetMode="External"/><Relationship Id="rId124" Type="http://schemas.openxmlformats.org/officeDocument/2006/relationships/image" Target="cid:b896ad6d13" TargetMode="External"/><Relationship Id="rId70" Type="http://schemas.openxmlformats.org/officeDocument/2006/relationships/image" Target="cid:e0ef2d213" TargetMode="External"/><Relationship Id="rId166" Type="http://schemas.openxmlformats.org/officeDocument/2006/relationships/image" Target="cid:a9baa8e13" TargetMode="External"/><Relationship Id="rId331" Type="http://schemas.openxmlformats.org/officeDocument/2006/relationships/hyperlink" Target="cid:8e511c9c2" TargetMode="External"/><Relationship Id="rId373" Type="http://schemas.openxmlformats.org/officeDocument/2006/relationships/hyperlink" Target="cid:488d1aa72" TargetMode="External"/><Relationship Id="rId429" Type="http://schemas.openxmlformats.org/officeDocument/2006/relationships/hyperlink" Target="cid:ac0c2b332" TargetMode="External"/><Relationship Id="rId1" Type="http://schemas.openxmlformats.org/officeDocument/2006/relationships/image" Target="../media/image1.jpeg"/><Relationship Id="rId233" Type="http://schemas.openxmlformats.org/officeDocument/2006/relationships/hyperlink" Target="cid:bf349ae2" TargetMode="External"/><Relationship Id="rId440" Type="http://schemas.openxmlformats.org/officeDocument/2006/relationships/image" Target="cid:d41961ac13" TargetMode="External"/><Relationship Id="rId28" Type="http://schemas.openxmlformats.org/officeDocument/2006/relationships/image" Target="cid:9cc12f6e13" TargetMode="External"/><Relationship Id="rId275" Type="http://schemas.openxmlformats.org/officeDocument/2006/relationships/hyperlink" Target="cid:bb0a5c3f2" TargetMode="External"/><Relationship Id="rId300" Type="http://schemas.openxmlformats.org/officeDocument/2006/relationships/image" Target="cid:fe112e99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77" Type="http://schemas.openxmlformats.org/officeDocument/2006/relationships/hyperlink" Target="cid:2e6f58082" TargetMode="External"/><Relationship Id="rId342" Type="http://schemas.openxmlformats.org/officeDocument/2006/relationships/image" Target="cid:b23869a713" TargetMode="External"/><Relationship Id="rId384" Type="http://schemas.openxmlformats.org/officeDocument/2006/relationships/image" Target="cid:cd6ed5f013" TargetMode="External"/><Relationship Id="rId202" Type="http://schemas.openxmlformats.org/officeDocument/2006/relationships/image" Target="cid:a60cacae13" TargetMode="External"/><Relationship Id="rId244" Type="http://schemas.openxmlformats.org/officeDocument/2006/relationships/image" Target="cid:2fee711c13" TargetMode="External"/><Relationship Id="rId39" Type="http://schemas.openxmlformats.org/officeDocument/2006/relationships/hyperlink" Target="cid:bbbaca6d2" TargetMode="External"/><Relationship Id="rId286" Type="http://schemas.openxmlformats.org/officeDocument/2006/relationships/image" Target="cid:d9df1e3413" TargetMode="External"/><Relationship Id="rId451" Type="http://schemas.openxmlformats.org/officeDocument/2006/relationships/hyperlink" Target="cid:6ea40eb12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46" Type="http://schemas.openxmlformats.org/officeDocument/2006/relationships/image" Target="cid:e293c51913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53" Type="http://schemas.openxmlformats.org/officeDocument/2006/relationships/hyperlink" Target="cid:d12328e62" TargetMode="External"/><Relationship Id="rId395" Type="http://schemas.openxmlformats.org/officeDocument/2006/relationships/hyperlink" Target="cid:1aa77f3c2" TargetMode="External"/><Relationship Id="rId409" Type="http://schemas.openxmlformats.org/officeDocument/2006/relationships/hyperlink" Target="cid:5da2d36c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420" Type="http://schemas.openxmlformats.org/officeDocument/2006/relationships/image" Target="cid:87b1653313" TargetMode="External"/><Relationship Id="rId255" Type="http://schemas.openxmlformats.org/officeDocument/2006/relationships/hyperlink" Target="cid:688eac6f2" TargetMode="External"/><Relationship Id="rId297" Type="http://schemas.openxmlformats.org/officeDocument/2006/relationships/hyperlink" Target="cid:f8f29c962" TargetMode="External"/><Relationship Id="rId462" Type="http://schemas.openxmlformats.org/officeDocument/2006/relationships/image" Target="cid:c5d040b913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 cstate="print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 cstate="print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 cstate="print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 cstate="print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 cstate="print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 cstate="print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 cstate="print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 cstate="print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 cstate="print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 cstate="print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 cstate="print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 cstate="print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 cstate="print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 cstate="print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7" name="Picture 2" descr="cid:db6b853c13">
          <a:hlinkClick xmlns:r="http://schemas.openxmlformats.org/officeDocument/2006/relationships" r:id="rId3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9" name="Picture 2" descr="cid:9d9114313">
          <a:hlinkClick xmlns:r="http://schemas.openxmlformats.org/officeDocument/2006/relationships" r:id="rId3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1" name="Picture 2" descr="cid:193e37f713">
          <a:hlinkClick xmlns:r="http://schemas.openxmlformats.org/officeDocument/2006/relationships" r:id="rId3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3" name="Picture 2" descr="cid:1e6ccffa13">
          <a:hlinkClick xmlns:r="http://schemas.openxmlformats.org/officeDocument/2006/relationships" r:id="rId3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4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5" name="Picture 2" descr="cid:238fd07013">
          <a:hlinkClick xmlns:r="http://schemas.openxmlformats.org/officeDocument/2006/relationships" r:id="rId3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7" name="Picture 2" descr="cid:29a565a913">
          <a:hlinkClick xmlns:r="http://schemas.openxmlformats.org/officeDocument/2006/relationships" r:id="rId3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69" name="Picture 2" descr="cid:2dd5453413">
          <a:hlinkClick xmlns:r="http://schemas.openxmlformats.org/officeDocument/2006/relationships" r:id="rId3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1" name="Picture 2" descr="cid:4276af6213">
          <a:hlinkClick xmlns:r="http://schemas.openxmlformats.org/officeDocument/2006/relationships" r:id="rId3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3" name="Picture 2" descr="cid:488d1ad013">
          <a:hlinkClick xmlns:r="http://schemas.openxmlformats.org/officeDocument/2006/relationships" r:id="rId3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5" name="Picture 2" descr="cid:4cbb716013">
          <a:hlinkClick xmlns:r="http://schemas.openxmlformats.org/officeDocument/2006/relationships" r:id="rId3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7" name="Picture 2" descr="cid:51e44aa513">
          <a:hlinkClick xmlns:r="http://schemas.openxmlformats.org/officeDocument/2006/relationships" r:id="rId3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7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9" name="Picture 2" descr="cid:b3b6d28013">
          <a:hlinkClick xmlns:r="http://schemas.openxmlformats.org/officeDocument/2006/relationships" r:id="rId3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1" name="Picture 2" descr="cid:b9568b9c13">
          <a:hlinkClick xmlns:r="http://schemas.openxmlformats.org/officeDocument/2006/relationships" r:id="rId3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3" name="Picture 2" descr="cid:cd6ed5f013">
          <a:hlinkClick xmlns:r="http://schemas.openxmlformats.org/officeDocument/2006/relationships" r:id="rId3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5" name="Picture 2" descr="cid:d80d7c7b13">
          <a:hlinkClick xmlns:r="http://schemas.openxmlformats.org/officeDocument/2006/relationships" r:id="rId3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7" name="Picture 2" descr="cid:dceb387013">
          <a:hlinkClick xmlns:r="http://schemas.openxmlformats.org/officeDocument/2006/relationships" r:id="rId3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89" name="Picture 2" descr="cid:fbcceb1413">
          <a:hlinkClick xmlns:r="http://schemas.openxmlformats.org/officeDocument/2006/relationships" r:id="rId3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0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1" name="Picture 2" descr="cid:ee5f6213">
          <a:hlinkClick xmlns:r="http://schemas.openxmlformats.org/officeDocument/2006/relationships" r:id="rId3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3" name="Picture 2" descr="cid:1583250013">
          <a:hlinkClick xmlns:r="http://schemas.openxmlformats.org/officeDocument/2006/relationships" r:id="rId3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4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5" name="Picture 2" descr="cid:1aa77f6213">
          <a:hlinkClick xmlns:r="http://schemas.openxmlformats.org/officeDocument/2006/relationships" r:id="rId3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6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7" name="Picture 2" descr="cid:1fd500d013">
          <a:hlinkClick xmlns:r="http://schemas.openxmlformats.org/officeDocument/2006/relationships" r:id="rId3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98" cstate="print"/>
        <a:srcRect/>
        <a:stretch>
          <a:fillRect/>
        </a:stretch>
      </xdr:blipFill>
      <xdr:spPr bwMode="auto">
        <a:xfrm>
          <a:off x="19659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9" name="Picture 2" descr="cid:25d848f913">
          <a:hlinkClick xmlns:r="http://schemas.openxmlformats.org/officeDocument/2006/relationships" r:id="rId3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1" name="Picture 2" descr="cid:3ec6719313">
          <a:hlinkClick xmlns:r="http://schemas.openxmlformats.org/officeDocument/2006/relationships" r:id="rId4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2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3" name="Picture 2" descr="cid:43f40bee13">
          <a:hlinkClick xmlns:r="http://schemas.openxmlformats.org/officeDocument/2006/relationships" r:id="rId4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4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5" name="Picture 2" descr="cid:490c124213">
          <a:hlinkClick xmlns:r="http://schemas.openxmlformats.org/officeDocument/2006/relationships" r:id="rId4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6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7" name="Picture 2" descr="cid:4e312dcc13">
          <a:hlinkClick xmlns:r="http://schemas.openxmlformats.org/officeDocument/2006/relationships" r:id="rId4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8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09" name="Picture 2" descr="cid:5da2d39113">
          <a:hlinkClick xmlns:r="http://schemas.openxmlformats.org/officeDocument/2006/relationships" r:id="rId4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0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1" name="Picture 2" descr="cid:62c6dea613">
          <a:hlinkClick xmlns:r="http://schemas.openxmlformats.org/officeDocument/2006/relationships" r:id="rId4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2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3" name="Picture 2" descr="cid:67f5eab413">
          <a:hlinkClick xmlns:r="http://schemas.openxmlformats.org/officeDocument/2006/relationships" r:id="rId4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5" name="Picture 2" descr="cid:723dedcb13">
          <a:hlinkClick xmlns:r="http://schemas.openxmlformats.org/officeDocument/2006/relationships" r:id="rId4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7" name="Picture 2" descr="cid:81b7b22f13">
          <a:hlinkClick xmlns:r="http://schemas.openxmlformats.org/officeDocument/2006/relationships" r:id="rId4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1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9" name="Picture 2" descr="cid:87b1653313">
          <a:hlinkClick xmlns:r="http://schemas.openxmlformats.org/officeDocument/2006/relationships" r:id="rId4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1" name="Picture 2" descr="cid:8c0050da13">
          <a:hlinkClick xmlns:r="http://schemas.openxmlformats.org/officeDocument/2006/relationships" r:id="rId4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3" name="Picture 2" descr="cid:91324cd513">
          <a:hlinkClick xmlns:r="http://schemas.openxmlformats.org/officeDocument/2006/relationships" r:id="rId4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4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5" name="Picture 2" descr="cid:964fe90e13">
          <a:hlinkClick xmlns:r="http://schemas.openxmlformats.org/officeDocument/2006/relationships" r:id="rId4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6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7" name="Picture 2" descr="cid:a5bfdea013">
          <a:hlinkClick xmlns:r="http://schemas.openxmlformats.org/officeDocument/2006/relationships" r:id="rId4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8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29" name="Picture 2" descr="cid:ac0c2b5813">
          <a:hlinkClick xmlns:r="http://schemas.openxmlformats.org/officeDocument/2006/relationships" r:id="rId4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0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1" name="Picture 2" descr="cid:b011a0c113">
          <a:hlinkClick xmlns:r="http://schemas.openxmlformats.org/officeDocument/2006/relationships" r:id="rId4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2" cstate="print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3" name="Picture 2" descr="cid:c4a27cc213">
          <a:hlinkClick xmlns:r="http://schemas.openxmlformats.org/officeDocument/2006/relationships" r:id="rId4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4" cstate="print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5" name="Picture 2" descr="cid:c9d21daa13">
          <a:hlinkClick xmlns:r="http://schemas.openxmlformats.org/officeDocument/2006/relationships" r:id="rId4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6" cstate="print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7" name="Picture 2" descr="cid:cef11cb313">
          <a:hlinkClick xmlns:r="http://schemas.openxmlformats.org/officeDocument/2006/relationships" r:id="rId4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38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9" name="Picture 2" descr="cid:d41961ac13">
          <a:hlinkClick xmlns:r="http://schemas.openxmlformats.org/officeDocument/2006/relationships" r:id="rId4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0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1" name="Picture 2" descr="cid:d943ccea13">
          <a:hlinkClick xmlns:r="http://schemas.openxmlformats.org/officeDocument/2006/relationships" r:id="rId4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2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3" name="Picture 2" descr="cid:de6f2c0e13">
          <a:hlinkClick xmlns:r="http://schemas.openxmlformats.org/officeDocument/2006/relationships" r:id="rId4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4" cstate="print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5" name="Picture 2" descr="cid:edd0fa3b13">
          <a:hlinkClick xmlns:r="http://schemas.openxmlformats.org/officeDocument/2006/relationships" r:id="rId4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6" cstate="print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7" name="Picture 2" descr="cid:f3fbac1e13">
          <a:hlinkClick xmlns:r="http://schemas.openxmlformats.org/officeDocument/2006/relationships" r:id="rId4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8" cstate="print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49" name="Picture 2" descr="cid:698b158313">
          <a:hlinkClick xmlns:r="http://schemas.openxmlformats.org/officeDocument/2006/relationships" r:id="rId4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1" name="Picture 2" descr="cid:6ea40ed913">
          <a:hlinkClick xmlns:r="http://schemas.openxmlformats.org/officeDocument/2006/relationships" r:id="rId4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3" name="Picture 2" descr="cid:7e78fe6c13">
          <a:hlinkClick xmlns:r="http://schemas.openxmlformats.org/officeDocument/2006/relationships" r:id="rId4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5" name="Picture 2" descr="cid:22e6a30d13">
          <a:hlinkClick xmlns:r="http://schemas.openxmlformats.org/officeDocument/2006/relationships" r:id="rId4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7" name="Picture 2" descr="cid:9ab5e32213">
          <a:hlinkClick xmlns:r="http://schemas.openxmlformats.org/officeDocument/2006/relationships" r:id="rId4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9" name="Picture 2" descr="cid:9ffc742213">
          <a:hlinkClick xmlns:r="http://schemas.openxmlformats.org/officeDocument/2006/relationships" r:id="rId4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61" name="Picture 2" descr="cid:c5d040b913">
          <a:hlinkClick xmlns:r="http://schemas.openxmlformats.org/officeDocument/2006/relationships" r:id="rId4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M40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F22" sqref="F22"/>
    </sheetView>
  </sheetViews>
  <sheetFormatPr defaultRowHeight="11.25" x14ac:dyDescent="0.15"/>
  <cols>
    <col min="1" max="1" width="7.75" style="1" customWidth="1"/>
    <col min="2" max="2" width="4.5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3" x14ac:dyDescent="0.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3" x14ac:dyDescent="0.15">
      <c r="A2" s="11" t="s">
        <v>3</v>
      </c>
      <c r="B2" s="12"/>
      <c r="C2" s="40" t="s">
        <v>4</v>
      </c>
      <c r="D2" s="40"/>
      <c r="E2" s="13"/>
      <c r="F2" s="24"/>
      <c r="G2" s="14"/>
      <c r="H2" s="24"/>
      <c r="I2" s="20"/>
      <c r="J2" s="21"/>
      <c r="K2" s="22"/>
      <c r="L2" s="22"/>
    </row>
    <row r="3" spans="1:13" x14ac:dyDescent="0.15">
      <c r="A3" s="41" t="s">
        <v>5</v>
      </c>
      <c r="B3" s="41"/>
      <c r="C3" s="41"/>
      <c r="D3" s="41"/>
      <c r="E3" s="15">
        <f>RA!D7</f>
        <v>13213860.425899999</v>
      </c>
      <c r="F3" s="25">
        <f>RA!I7</f>
        <v>1419324.7031</v>
      </c>
      <c r="G3" s="16">
        <f>E3-F3</f>
        <v>11794535.7228</v>
      </c>
      <c r="H3" s="27">
        <f>RA!J7</f>
        <v>10.7411812850545</v>
      </c>
      <c r="I3" s="20">
        <f>SUM(I4:I40)</f>
        <v>13213863.790508015</v>
      </c>
      <c r="J3" s="21">
        <f>SUM(J4:J40)</f>
        <v>11794535.971663443</v>
      </c>
      <c r="K3" s="22">
        <f>E3-I3</f>
        <v>-3.3646080158650875</v>
      </c>
      <c r="L3" s="22">
        <f>G3-J3</f>
        <v>-0.24886344373226166</v>
      </c>
    </row>
    <row r="4" spans="1:13" x14ac:dyDescent="0.15">
      <c r="A4" s="42">
        <f>RA!A8</f>
        <v>41963</v>
      </c>
      <c r="B4" s="12">
        <v>12</v>
      </c>
      <c r="C4" s="39" t="s">
        <v>6</v>
      </c>
      <c r="D4" s="39"/>
      <c r="E4" s="15">
        <f>VLOOKUP(C4,RA!B8:D39,3,0)</f>
        <v>522598.70990000002</v>
      </c>
      <c r="F4" s="25">
        <f>VLOOKUP(C4,RA!B8:I43,8,0)</f>
        <v>131470.69219999999</v>
      </c>
      <c r="G4" s="16">
        <f t="shared" ref="G4:G40" si="0">E4-F4</f>
        <v>391128.01770000003</v>
      </c>
      <c r="H4" s="27">
        <f>RA!J8</f>
        <v>25.157102325253899</v>
      </c>
      <c r="I4" s="20">
        <f>VLOOKUP(B4,RMS!B:D,3,FALSE)</f>
        <v>522599.288411966</v>
      </c>
      <c r="J4" s="21">
        <f>VLOOKUP(B4,RMS!B:E,4,FALSE)</f>
        <v>391128.02212136798</v>
      </c>
      <c r="K4" s="22">
        <f t="shared" ref="K4:K40" si="1">E4-I4</f>
        <v>-0.57851196598494425</v>
      </c>
      <c r="L4" s="22">
        <f t="shared" ref="L4:L40" si="2">G4-J4</f>
        <v>-4.4213679502718151E-3</v>
      </c>
    </row>
    <row r="5" spans="1:13" x14ac:dyDescent="0.15">
      <c r="A5" s="42"/>
      <c r="B5" s="12">
        <v>13</v>
      </c>
      <c r="C5" s="39" t="s">
        <v>7</v>
      </c>
      <c r="D5" s="39"/>
      <c r="E5" s="15">
        <f>VLOOKUP(C5,RA!B8:D40,3,0)</f>
        <v>64261.796199999997</v>
      </c>
      <c r="F5" s="25">
        <f>VLOOKUP(C5,RA!B9:I44,8,0)</f>
        <v>14309.5047</v>
      </c>
      <c r="G5" s="16">
        <f t="shared" si="0"/>
        <v>49952.291499999999</v>
      </c>
      <c r="H5" s="27">
        <f>RA!J9</f>
        <v>22.267514364934598</v>
      </c>
      <c r="I5" s="20">
        <f>VLOOKUP(B5,RMS!B:D,3,FALSE)</f>
        <v>64261.820143801502</v>
      </c>
      <c r="J5" s="21">
        <f>VLOOKUP(B5,RMS!B:E,4,FALSE)</f>
        <v>49952.283861235897</v>
      </c>
      <c r="K5" s="22">
        <f t="shared" si="1"/>
        <v>-2.3943801505083684E-2</v>
      </c>
      <c r="L5" s="22">
        <f t="shared" si="2"/>
        <v>7.638764102011919E-3</v>
      </c>
      <c r="M5" s="35"/>
    </row>
    <row r="6" spans="1:13" x14ac:dyDescent="0.15">
      <c r="A6" s="42"/>
      <c r="B6" s="12">
        <v>14</v>
      </c>
      <c r="C6" s="39" t="s">
        <v>8</v>
      </c>
      <c r="D6" s="39"/>
      <c r="E6" s="15">
        <f>VLOOKUP(C6,RA!B10:D41,3,0)</f>
        <v>80727.709700000007</v>
      </c>
      <c r="F6" s="25">
        <f>VLOOKUP(C6,RA!B10:I45,8,0)</f>
        <v>23218.624400000001</v>
      </c>
      <c r="G6" s="16">
        <f t="shared" si="0"/>
        <v>57509.085300000006</v>
      </c>
      <c r="H6" s="27">
        <f>RA!J10</f>
        <v>28.7616538190975</v>
      </c>
      <c r="I6" s="20">
        <f>VLOOKUP(B6,RMS!B:D,3,FALSE)</f>
        <v>80729.561915384606</v>
      </c>
      <c r="J6" s="21">
        <f>VLOOKUP(B6,RMS!B:E,4,FALSE)</f>
        <v>57509.0857666667</v>
      </c>
      <c r="K6" s="22">
        <f t="shared" si="1"/>
        <v>-1.8522153845988214</v>
      </c>
      <c r="L6" s="22">
        <f t="shared" si="2"/>
        <v>-4.6666669368278235E-4</v>
      </c>
      <c r="M6" s="35"/>
    </row>
    <row r="7" spans="1:13" x14ac:dyDescent="0.15">
      <c r="A7" s="42"/>
      <c r="B7" s="12">
        <v>15</v>
      </c>
      <c r="C7" s="39" t="s">
        <v>9</v>
      </c>
      <c r="D7" s="39"/>
      <c r="E7" s="15">
        <f>VLOOKUP(C7,RA!B10:D42,3,0)</f>
        <v>57013.948499999999</v>
      </c>
      <c r="F7" s="25">
        <f>VLOOKUP(C7,RA!B11:I46,8,0)</f>
        <v>10480.110500000001</v>
      </c>
      <c r="G7" s="16">
        <f t="shared" si="0"/>
        <v>46533.837999999996</v>
      </c>
      <c r="H7" s="27">
        <f>RA!J11</f>
        <v>18.381660586093201</v>
      </c>
      <c r="I7" s="20">
        <f>VLOOKUP(B7,RMS!B:D,3,FALSE)</f>
        <v>57013.990958119699</v>
      </c>
      <c r="J7" s="21">
        <f>VLOOKUP(B7,RMS!B:E,4,FALSE)</f>
        <v>46533.838476923098</v>
      </c>
      <c r="K7" s="22">
        <f t="shared" si="1"/>
        <v>-4.2458119700313546E-2</v>
      </c>
      <c r="L7" s="22">
        <f t="shared" si="2"/>
        <v>-4.7692310181446373E-4</v>
      </c>
      <c r="M7" s="35"/>
    </row>
    <row r="8" spans="1:13" x14ac:dyDescent="0.15">
      <c r="A8" s="42"/>
      <c r="B8" s="12">
        <v>16</v>
      </c>
      <c r="C8" s="39" t="s">
        <v>10</v>
      </c>
      <c r="D8" s="39"/>
      <c r="E8" s="15">
        <f>VLOOKUP(C8,RA!B12:D43,3,0)</f>
        <v>190876.90460000001</v>
      </c>
      <c r="F8" s="25">
        <f>VLOOKUP(C8,RA!B12:I47,8,0)</f>
        <v>32378.6783</v>
      </c>
      <c r="G8" s="16">
        <f t="shared" si="0"/>
        <v>158498.22630000001</v>
      </c>
      <c r="H8" s="27">
        <f>RA!J12</f>
        <v>16.9631199583064</v>
      </c>
      <c r="I8" s="20">
        <f>VLOOKUP(B8,RMS!B:D,3,FALSE)</f>
        <v>190876.92894273499</v>
      </c>
      <c r="J8" s="21">
        <f>VLOOKUP(B8,RMS!B:E,4,FALSE)</f>
        <v>158498.225394017</v>
      </c>
      <c r="K8" s="22">
        <f t="shared" si="1"/>
        <v>-2.4342734977835789E-2</v>
      </c>
      <c r="L8" s="22">
        <f t="shared" si="2"/>
        <v>9.0598300448618829E-4</v>
      </c>
      <c r="M8" s="35"/>
    </row>
    <row r="9" spans="1:13" x14ac:dyDescent="0.15">
      <c r="A9" s="42"/>
      <c r="B9" s="12">
        <v>17</v>
      </c>
      <c r="C9" s="39" t="s">
        <v>11</v>
      </c>
      <c r="D9" s="39"/>
      <c r="E9" s="15">
        <f>VLOOKUP(C9,RA!B12:D44,3,0)</f>
        <v>304003.3823</v>
      </c>
      <c r="F9" s="25">
        <f>VLOOKUP(C9,RA!B13:I48,8,0)</f>
        <v>71660.654899999994</v>
      </c>
      <c r="G9" s="16">
        <f t="shared" si="0"/>
        <v>232342.7274</v>
      </c>
      <c r="H9" s="27">
        <f>RA!J13</f>
        <v>23.572321583344401</v>
      </c>
      <c r="I9" s="20">
        <f>VLOOKUP(B9,RMS!B:D,3,FALSE)</f>
        <v>304003.544244444</v>
      </c>
      <c r="J9" s="21">
        <f>VLOOKUP(B9,RMS!B:E,4,FALSE)</f>
        <v>232342.72631453001</v>
      </c>
      <c r="K9" s="22">
        <f t="shared" si="1"/>
        <v>-0.16194444400025532</v>
      </c>
      <c r="L9" s="22">
        <f t="shared" si="2"/>
        <v>1.0854699939955026E-3</v>
      </c>
      <c r="M9" s="35"/>
    </row>
    <row r="10" spans="1:13" x14ac:dyDescent="0.15">
      <c r="A10" s="42"/>
      <c r="B10" s="12">
        <v>18</v>
      </c>
      <c r="C10" s="39" t="s">
        <v>12</v>
      </c>
      <c r="D10" s="39"/>
      <c r="E10" s="15">
        <f>VLOOKUP(C10,RA!B14:D45,3,0)</f>
        <v>170679.79240000001</v>
      </c>
      <c r="F10" s="25">
        <f>VLOOKUP(C10,RA!B14:I49,8,0)</f>
        <v>33516.633699999998</v>
      </c>
      <c r="G10" s="16">
        <f t="shared" si="0"/>
        <v>137163.1587</v>
      </c>
      <c r="H10" s="27">
        <f>RA!J14</f>
        <v>19.6371422935947</v>
      </c>
      <c r="I10" s="20">
        <f>VLOOKUP(B10,RMS!B:D,3,FALSE)</f>
        <v>170679.79043589701</v>
      </c>
      <c r="J10" s="21">
        <f>VLOOKUP(B10,RMS!B:E,4,FALSE)</f>
        <v>137163.158920513</v>
      </c>
      <c r="K10" s="22">
        <f t="shared" si="1"/>
        <v>1.9641029939521104E-3</v>
      </c>
      <c r="L10" s="22">
        <f t="shared" si="2"/>
        <v>-2.2051300038583577E-4</v>
      </c>
      <c r="M10" s="35"/>
    </row>
    <row r="11" spans="1:13" x14ac:dyDescent="0.15">
      <c r="A11" s="42"/>
      <c r="B11" s="12">
        <v>19</v>
      </c>
      <c r="C11" s="39" t="s">
        <v>13</v>
      </c>
      <c r="D11" s="39"/>
      <c r="E11" s="15">
        <f>VLOOKUP(C11,RA!B14:D46,3,0)</f>
        <v>97722.2883</v>
      </c>
      <c r="F11" s="25">
        <f>VLOOKUP(C11,RA!B15:I50,8,0)</f>
        <v>17915.6901</v>
      </c>
      <c r="G11" s="16">
        <f t="shared" si="0"/>
        <v>79806.598200000008</v>
      </c>
      <c r="H11" s="27">
        <f>RA!J15</f>
        <v>18.3332691156394</v>
      </c>
      <c r="I11" s="20">
        <f>VLOOKUP(B11,RMS!B:D,3,FALSE)</f>
        <v>97722.389631623897</v>
      </c>
      <c r="J11" s="21">
        <f>VLOOKUP(B11,RMS!B:E,4,FALSE)</f>
        <v>79806.598502564098</v>
      </c>
      <c r="K11" s="22">
        <f t="shared" si="1"/>
        <v>-0.10133162389684003</v>
      </c>
      <c r="L11" s="22">
        <f t="shared" si="2"/>
        <v>-3.0256409081630409E-4</v>
      </c>
      <c r="M11" s="35"/>
    </row>
    <row r="12" spans="1:13" x14ac:dyDescent="0.15">
      <c r="A12" s="42"/>
      <c r="B12" s="12">
        <v>21</v>
      </c>
      <c r="C12" s="39" t="s">
        <v>14</v>
      </c>
      <c r="D12" s="39"/>
      <c r="E12" s="15">
        <f>VLOOKUP(C12,RA!B16:D47,3,0)</f>
        <v>532181.86620000005</v>
      </c>
      <c r="F12" s="25">
        <f>VLOOKUP(C12,RA!B16:I51,8,0)</f>
        <v>18903.8501</v>
      </c>
      <c r="G12" s="16">
        <f t="shared" si="0"/>
        <v>513278.01610000007</v>
      </c>
      <c r="H12" s="27">
        <f>RA!J16</f>
        <v>3.55214096921065</v>
      </c>
      <c r="I12" s="20">
        <f>VLOOKUP(B12,RMS!B:D,3,FALSE)</f>
        <v>532181.55456324795</v>
      </c>
      <c r="J12" s="21">
        <f>VLOOKUP(B12,RMS!B:E,4,FALSE)</f>
        <v>513278.01525470102</v>
      </c>
      <c r="K12" s="22">
        <f t="shared" si="1"/>
        <v>0.31163675209973007</v>
      </c>
      <c r="L12" s="22">
        <f t="shared" si="2"/>
        <v>8.452990441583097E-4</v>
      </c>
      <c r="M12" s="35"/>
    </row>
    <row r="13" spans="1:13" x14ac:dyDescent="0.15">
      <c r="A13" s="42"/>
      <c r="B13" s="12">
        <v>22</v>
      </c>
      <c r="C13" s="39" t="s">
        <v>15</v>
      </c>
      <c r="D13" s="39"/>
      <c r="E13" s="15">
        <f>VLOOKUP(C13,RA!B16:D48,3,0)</f>
        <v>422945.87599999999</v>
      </c>
      <c r="F13" s="25">
        <f>VLOOKUP(C13,RA!B17:I52,8,0)</f>
        <v>51093.462</v>
      </c>
      <c r="G13" s="16">
        <f t="shared" si="0"/>
        <v>371852.41399999999</v>
      </c>
      <c r="H13" s="27">
        <f>RA!J17</f>
        <v>12.0803783413649</v>
      </c>
      <c r="I13" s="20">
        <f>VLOOKUP(B13,RMS!B:D,3,FALSE)</f>
        <v>422945.93730769202</v>
      </c>
      <c r="J13" s="21">
        <f>VLOOKUP(B13,RMS!B:E,4,FALSE)</f>
        <v>371852.414630769</v>
      </c>
      <c r="K13" s="22">
        <f t="shared" si="1"/>
        <v>-6.1307692027185112E-2</v>
      </c>
      <c r="L13" s="22">
        <f t="shared" si="2"/>
        <v>-6.3076900551095605E-4</v>
      </c>
      <c r="M13" s="35"/>
    </row>
    <row r="14" spans="1:13" x14ac:dyDescent="0.15">
      <c r="A14" s="42"/>
      <c r="B14" s="12">
        <v>23</v>
      </c>
      <c r="C14" s="39" t="s">
        <v>16</v>
      </c>
      <c r="D14" s="39"/>
      <c r="E14" s="15">
        <f>VLOOKUP(C14,RA!B18:D49,3,0)</f>
        <v>1191762.3092</v>
      </c>
      <c r="F14" s="25">
        <f>VLOOKUP(C14,RA!B18:I53,8,0)</f>
        <v>185233.4804</v>
      </c>
      <c r="G14" s="16">
        <f t="shared" si="0"/>
        <v>1006528.8288</v>
      </c>
      <c r="H14" s="27">
        <f>RA!J18</f>
        <v>15.5428208267756</v>
      </c>
      <c r="I14" s="20">
        <f>VLOOKUP(B14,RMS!B:D,3,FALSE)</f>
        <v>1191762.1986358999</v>
      </c>
      <c r="J14" s="21">
        <f>VLOOKUP(B14,RMS!B:E,4,FALSE)</f>
        <v>1006528.82191624</v>
      </c>
      <c r="K14" s="22">
        <f t="shared" si="1"/>
        <v>0.11056410009041429</v>
      </c>
      <c r="L14" s="22">
        <f t="shared" si="2"/>
        <v>6.8837599828839302E-3</v>
      </c>
      <c r="M14" s="35"/>
    </row>
    <row r="15" spans="1:13" x14ac:dyDescent="0.15">
      <c r="A15" s="42"/>
      <c r="B15" s="12">
        <v>24</v>
      </c>
      <c r="C15" s="39" t="s">
        <v>17</v>
      </c>
      <c r="D15" s="39"/>
      <c r="E15" s="15">
        <f>VLOOKUP(C15,RA!B18:D50,3,0)</f>
        <v>528899.32490000001</v>
      </c>
      <c r="F15" s="25">
        <f>VLOOKUP(C15,RA!B19:I54,8,0)</f>
        <v>29694.201799999999</v>
      </c>
      <c r="G15" s="16">
        <f t="shared" si="0"/>
        <v>499205.12310000003</v>
      </c>
      <c r="H15" s="27">
        <f>RA!J19</f>
        <v>5.6143391382876802</v>
      </c>
      <c r="I15" s="20">
        <f>VLOOKUP(B15,RMS!B:D,3,FALSE)</f>
        <v>528899.23851453001</v>
      </c>
      <c r="J15" s="21">
        <f>VLOOKUP(B15,RMS!B:E,4,FALSE)</f>
        <v>499205.12435470102</v>
      </c>
      <c r="K15" s="22">
        <f t="shared" si="1"/>
        <v>8.6385470000095665E-2</v>
      </c>
      <c r="L15" s="22">
        <f t="shared" si="2"/>
        <v>-1.2547009973786771E-3</v>
      </c>
      <c r="M15" s="35"/>
    </row>
    <row r="16" spans="1:13" x14ac:dyDescent="0.15">
      <c r="A16" s="42"/>
      <c r="B16" s="12">
        <v>25</v>
      </c>
      <c r="C16" s="39" t="s">
        <v>18</v>
      </c>
      <c r="D16" s="39"/>
      <c r="E16" s="15">
        <f>VLOOKUP(C16,RA!B20:D51,3,0)</f>
        <v>898264.51950000005</v>
      </c>
      <c r="F16" s="25">
        <f>VLOOKUP(C16,RA!B20:I55,8,0)</f>
        <v>43060.791100000002</v>
      </c>
      <c r="G16" s="16">
        <f t="shared" si="0"/>
        <v>855203.72840000002</v>
      </c>
      <c r="H16" s="27">
        <f>RA!J20</f>
        <v>4.7937762390936802</v>
      </c>
      <c r="I16" s="20">
        <f>VLOOKUP(B16,RMS!B:D,3,FALSE)</f>
        <v>898264.52500000002</v>
      </c>
      <c r="J16" s="21">
        <f>VLOOKUP(B16,RMS!B:E,4,FALSE)</f>
        <v>855203.72840000002</v>
      </c>
      <c r="K16" s="22">
        <f t="shared" si="1"/>
        <v>-5.4999999701976776E-3</v>
      </c>
      <c r="L16" s="22">
        <f t="shared" si="2"/>
        <v>0</v>
      </c>
      <c r="M16" s="35"/>
    </row>
    <row r="17" spans="1:13" x14ac:dyDescent="0.15">
      <c r="A17" s="42"/>
      <c r="B17" s="12">
        <v>26</v>
      </c>
      <c r="C17" s="39" t="s">
        <v>19</v>
      </c>
      <c r="D17" s="39"/>
      <c r="E17" s="15">
        <f>VLOOKUP(C17,RA!B20:D52,3,0)</f>
        <v>311962.80560000002</v>
      </c>
      <c r="F17" s="25">
        <f>VLOOKUP(C17,RA!B21:I56,8,0)</f>
        <v>23498.0252</v>
      </c>
      <c r="G17" s="16">
        <f t="shared" si="0"/>
        <v>288464.78040000005</v>
      </c>
      <c r="H17" s="27">
        <f>RA!J21</f>
        <v>7.5323162820023102</v>
      </c>
      <c r="I17" s="20">
        <f>VLOOKUP(B17,RMS!B:D,3,FALSE)</f>
        <v>311962.44210940198</v>
      </c>
      <c r="J17" s="21">
        <f>VLOOKUP(B17,RMS!B:E,4,FALSE)</f>
        <v>288464.78028205101</v>
      </c>
      <c r="K17" s="22">
        <f t="shared" si="1"/>
        <v>0.36349059804342687</v>
      </c>
      <c r="L17" s="22">
        <f t="shared" si="2"/>
        <v>1.1794903548434377E-4</v>
      </c>
      <c r="M17" s="35"/>
    </row>
    <row r="18" spans="1:13" x14ac:dyDescent="0.15">
      <c r="A18" s="42"/>
      <c r="B18" s="12">
        <v>27</v>
      </c>
      <c r="C18" s="39" t="s">
        <v>20</v>
      </c>
      <c r="D18" s="39"/>
      <c r="E18" s="15">
        <f>VLOOKUP(C18,RA!B22:D53,3,0)</f>
        <v>838547.61589999998</v>
      </c>
      <c r="F18" s="25">
        <f>VLOOKUP(C18,RA!B22:I57,8,0)</f>
        <v>39469.508000000002</v>
      </c>
      <c r="G18" s="16">
        <f t="shared" si="0"/>
        <v>799078.10789999994</v>
      </c>
      <c r="H18" s="27">
        <f>RA!J22</f>
        <v>4.70688929902186</v>
      </c>
      <c r="I18" s="20">
        <f>VLOOKUP(B18,RMS!B:D,3,FALSE)</f>
        <v>838548.11753333302</v>
      </c>
      <c r="J18" s="21">
        <f>VLOOKUP(B18,RMS!B:E,4,FALSE)</f>
        <v>799078.11100000003</v>
      </c>
      <c r="K18" s="22">
        <f t="shared" si="1"/>
        <v>-0.50163333304226398</v>
      </c>
      <c r="L18" s="22">
        <f t="shared" si="2"/>
        <v>-3.1000000890344381E-3</v>
      </c>
      <c r="M18" s="35"/>
    </row>
    <row r="19" spans="1:13" x14ac:dyDescent="0.15">
      <c r="A19" s="42"/>
      <c r="B19" s="12">
        <v>29</v>
      </c>
      <c r="C19" s="39" t="s">
        <v>21</v>
      </c>
      <c r="D19" s="39"/>
      <c r="E19" s="15">
        <f>VLOOKUP(C19,RA!B22:D54,3,0)</f>
        <v>2164340.6557999998</v>
      </c>
      <c r="F19" s="25">
        <f>VLOOKUP(C19,RA!B23:I58,8,0)</f>
        <v>190974.79509999999</v>
      </c>
      <c r="G19" s="16">
        <f t="shared" si="0"/>
        <v>1973365.8606999998</v>
      </c>
      <c r="H19" s="27">
        <f>RA!J23</f>
        <v>8.8236939313700802</v>
      </c>
      <c r="I19" s="20">
        <f>VLOOKUP(B19,RMS!B:D,3,FALSE)</f>
        <v>2164341.86414957</v>
      </c>
      <c r="J19" s="21">
        <f>VLOOKUP(B19,RMS!B:E,4,FALSE)</f>
        <v>1973365.88594359</v>
      </c>
      <c r="K19" s="22">
        <f t="shared" si="1"/>
        <v>-1.2083495701663196</v>
      </c>
      <c r="L19" s="22">
        <f t="shared" si="2"/>
        <v>-2.5243590120226145E-2</v>
      </c>
      <c r="M19" s="35"/>
    </row>
    <row r="20" spans="1:13" x14ac:dyDescent="0.15">
      <c r="A20" s="42"/>
      <c r="B20" s="12">
        <v>31</v>
      </c>
      <c r="C20" s="39" t="s">
        <v>22</v>
      </c>
      <c r="D20" s="39"/>
      <c r="E20" s="15">
        <f>VLOOKUP(C20,RA!B24:D55,3,0)</f>
        <v>222986.55900000001</v>
      </c>
      <c r="F20" s="25">
        <f>VLOOKUP(C20,RA!B24:I59,8,0)</f>
        <v>37201.564299999998</v>
      </c>
      <c r="G20" s="16">
        <f t="shared" si="0"/>
        <v>185784.99470000001</v>
      </c>
      <c r="H20" s="27">
        <f>RA!J24</f>
        <v>16.683321392479101</v>
      </c>
      <c r="I20" s="20">
        <f>VLOOKUP(B20,RMS!B:D,3,FALSE)</f>
        <v>222986.545060442</v>
      </c>
      <c r="J20" s="21">
        <f>VLOOKUP(B20,RMS!B:E,4,FALSE)</f>
        <v>185784.98816901201</v>
      </c>
      <c r="K20" s="22">
        <f t="shared" si="1"/>
        <v>1.3939558004494756E-2</v>
      </c>
      <c r="L20" s="22">
        <f t="shared" si="2"/>
        <v>6.5309880010318011E-3</v>
      </c>
      <c r="M20" s="35"/>
    </row>
    <row r="21" spans="1:13" x14ac:dyDescent="0.15">
      <c r="A21" s="42"/>
      <c r="B21" s="12">
        <v>32</v>
      </c>
      <c r="C21" s="39" t="s">
        <v>23</v>
      </c>
      <c r="D21" s="39"/>
      <c r="E21" s="15">
        <f>VLOOKUP(C21,RA!B24:D56,3,0)</f>
        <v>273733.283</v>
      </c>
      <c r="F21" s="25">
        <f>VLOOKUP(C21,RA!B25:I60,8,0)</f>
        <v>15043.7791</v>
      </c>
      <c r="G21" s="16">
        <f t="shared" si="0"/>
        <v>258689.50390000001</v>
      </c>
      <c r="H21" s="27">
        <f>RA!J25</f>
        <v>5.4957800290584302</v>
      </c>
      <c r="I21" s="20">
        <f>VLOOKUP(B21,RMS!B:D,3,FALSE)</f>
        <v>273733.27990586899</v>
      </c>
      <c r="J21" s="21">
        <f>VLOOKUP(B21,RMS!B:E,4,FALSE)</f>
        <v>258689.48909101699</v>
      </c>
      <c r="K21" s="22">
        <f t="shared" si="1"/>
        <v>3.0941310105845332E-3</v>
      </c>
      <c r="L21" s="22">
        <f t="shared" si="2"/>
        <v>1.4808983018156141E-2</v>
      </c>
      <c r="M21" s="35"/>
    </row>
    <row r="22" spans="1:13" x14ac:dyDescent="0.15">
      <c r="A22" s="42"/>
      <c r="B22" s="12">
        <v>33</v>
      </c>
      <c r="C22" s="39" t="s">
        <v>24</v>
      </c>
      <c r="D22" s="39"/>
      <c r="E22" s="15">
        <f>VLOOKUP(C22,RA!B26:D57,3,0)</f>
        <v>500529.04489999998</v>
      </c>
      <c r="F22" s="25">
        <f>VLOOKUP(C22,RA!B26:I61,8,0)</f>
        <v>107992.0925</v>
      </c>
      <c r="G22" s="16">
        <f t="shared" si="0"/>
        <v>392536.95239999995</v>
      </c>
      <c r="H22" s="27">
        <f>RA!J26</f>
        <v>21.575589588727201</v>
      </c>
      <c r="I22" s="20">
        <f>VLOOKUP(B22,RMS!B:D,3,FALSE)</f>
        <v>500529.03877136402</v>
      </c>
      <c r="J22" s="21">
        <f>VLOOKUP(B22,RMS!B:E,4,FALSE)</f>
        <v>392536.94311440701</v>
      </c>
      <c r="K22" s="22">
        <f t="shared" si="1"/>
        <v>6.1286359559744596E-3</v>
      </c>
      <c r="L22" s="22">
        <f t="shared" si="2"/>
        <v>9.2855929397046566E-3</v>
      </c>
      <c r="M22" s="35"/>
    </row>
    <row r="23" spans="1:13" x14ac:dyDescent="0.15">
      <c r="A23" s="42"/>
      <c r="B23" s="12">
        <v>34</v>
      </c>
      <c r="C23" s="39" t="s">
        <v>25</v>
      </c>
      <c r="D23" s="39"/>
      <c r="E23" s="15">
        <f>VLOOKUP(C23,RA!B26:D58,3,0)</f>
        <v>213637.24960000001</v>
      </c>
      <c r="F23" s="25">
        <f>VLOOKUP(C23,RA!B27:I62,8,0)</f>
        <v>59671.295599999998</v>
      </c>
      <c r="G23" s="16">
        <f t="shared" si="0"/>
        <v>153965.95400000003</v>
      </c>
      <c r="H23" s="27">
        <f>RA!J27</f>
        <v>27.931128916761701</v>
      </c>
      <c r="I23" s="20">
        <f>VLOOKUP(B23,RMS!B:D,3,FALSE)</f>
        <v>213637.125668247</v>
      </c>
      <c r="J23" s="21">
        <f>VLOOKUP(B23,RMS!B:E,4,FALSE)</f>
        <v>153965.961402393</v>
      </c>
      <c r="K23" s="22">
        <f t="shared" si="1"/>
        <v>0.12393175301258452</v>
      </c>
      <c r="L23" s="22">
        <f t="shared" si="2"/>
        <v>-7.4023929773829877E-3</v>
      </c>
      <c r="M23" s="35"/>
    </row>
    <row r="24" spans="1:13" x14ac:dyDescent="0.15">
      <c r="A24" s="42"/>
      <c r="B24" s="12">
        <v>35</v>
      </c>
      <c r="C24" s="39" t="s">
        <v>26</v>
      </c>
      <c r="D24" s="39"/>
      <c r="E24" s="15">
        <f>VLOOKUP(C24,RA!B28:D59,3,0)</f>
        <v>962727.75280000002</v>
      </c>
      <c r="F24" s="25">
        <f>VLOOKUP(C24,RA!B28:I63,8,0)</f>
        <v>33708.852099999996</v>
      </c>
      <c r="G24" s="16">
        <f t="shared" si="0"/>
        <v>929018.9007</v>
      </c>
      <c r="H24" s="27">
        <f>RA!J28</f>
        <v>3.50138987911807</v>
      </c>
      <c r="I24" s="20">
        <f>VLOOKUP(B24,RMS!B:D,3,FALSE)</f>
        <v>962727.750289827</v>
      </c>
      <c r="J24" s="21">
        <f>VLOOKUP(B24,RMS!B:E,4,FALSE)</f>
        <v>929018.89487433597</v>
      </c>
      <c r="K24" s="22">
        <f t="shared" si="1"/>
        <v>2.510173013433814E-3</v>
      </c>
      <c r="L24" s="22">
        <f t="shared" si="2"/>
        <v>5.8256640331819654E-3</v>
      </c>
      <c r="M24" s="35"/>
    </row>
    <row r="25" spans="1:13" x14ac:dyDescent="0.15">
      <c r="A25" s="42"/>
      <c r="B25" s="12">
        <v>36</v>
      </c>
      <c r="C25" s="39" t="s">
        <v>27</v>
      </c>
      <c r="D25" s="39"/>
      <c r="E25" s="15">
        <f>VLOOKUP(C25,RA!B28:D60,3,0)</f>
        <v>601850.56409999996</v>
      </c>
      <c r="F25" s="25">
        <f>VLOOKUP(C25,RA!B29:I64,8,0)</f>
        <v>79599.841199999995</v>
      </c>
      <c r="G25" s="16">
        <f t="shared" si="0"/>
        <v>522250.72289999994</v>
      </c>
      <c r="H25" s="27">
        <f>RA!J29</f>
        <v>13.225848067291</v>
      </c>
      <c r="I25" s="20">
        <f>VLOOKUP(B25,RMS!B:D,3,FALSE)</f>
        <v>601850.56387433596</v>
      </c>
      <c r="J25" s="21">
        <f>VLOOKUP(B25,RMS!B:E,4,FALSE)</f>
        <v>522250.70621013199</v>
      </c>
      <c r="K25" s="22">
        <f t="shared" si="1"/>
        <v>2.2566400002688169E-4</v>
      </c>
      <c r="L25" s="22">
        <f t="shared" si="2"/>
        <v>1.6689867945387959E-2</v>
      </c>
      <c r="M25" s="35"/>
    </row>
    <row r="26" spans="1:13" x14ac:dyDescent="0.15">
      <c r="A26" s="42"/>
      <c r="B26" s="12">
        <v>37</v>
      </c>
      <c r="C26" s="39" t="s">
        <v>28</v>
      </c>
      <c r="D26" s="39"/>
      <c r="E26" s="15">
        <f>VLOOKUP(C26,RA!B30:D61,3,0)</f>
        <v>757768.34310000006</v>
      </c>
      <c r="F26" s="25">
        <f>VLOOKUP(C26,RA!B30:I65,8,0)</f>
        <v>69728.121100000004</v>
      </c>
      <c r="G26" s="16">
        <f t="shared" si="0"/>
        <v>688040.22200000007</v>
      </c>
      <c r="H26" s="27">
        <f>RA!J30</f>
        <v>9.2017727759311008</v>
      </c>
      <c r="I26" s="20">
        <f>VLOOKUP(B26,RMS!B:D,3,FALSE)</f>
        <v>757768.30315044196</v>
      </c>
      <c r="J26" s="21">
        <f>VLOOKUP(B26,RMS!B:E,4,FALSE)</f>
        <v>688040.17609031498</v>
      </c>
      <c r="K26" s="22">
        <f t="shared" si="1"/>
        <v>3.9949558093212545E-2</v>
      </c>
      <c r="L26" s="22">
        <f t="shared" si="2"/>
        <v>4.5909685082733631E-2</v>
      </c>
      <c r="M26" s="35"/>
    </row>
    <row r="27" spans="1:13" x14ac:dyDescent="0.15">
      <c r="A27" s="42"/>
      <c r="B27" s="12">
        <v>38</v>
      </c>
      <c r="C27" s="39" t="s">
        <v>29</v>
      </c>
      <c r="D27" s="39"/>
      <c r="E27" s="15">
        <f>VLOOKUP(C27,RA!B30:D62,3,0)</f>
        <v>551607.97699999996</v>
      </c>
      <c r="F27" s="25">
        <f>VLOOKUP(C27,RA!B31:I66,8,0)</f>
        <v>24952.0353</v>
      </c>
      <c r="G27" s="16">
        <f t="shared" si="0"/>
        <v>526655.94169999997</v>
      </c>
      <c r="H27" s="27">
        <f>RA!J31</f>
        <v>4.5235087852980804</v>
      </c>
      <c r="I27" s="20">
        <f>VLOOKUP(B27,RMS!B:D,3,FALSE)</f>
        <v>551607.930927434</v>
      </c>
      <c r="J27" s="21">
        <f>VLOOKUP(B27,RMS!B:E,4,FALSE)</f>
        <v>526656.27304070804</v>
      </c>
      <c r="K27" s="22">
        <f t="shared" si="1"/>
        <v>4.6072565950453281E-2</v>
      </c>
      <c r="L27" s="22">
        <f t="shared" si="2"/>
        <v>-0.33134070807136595</v>
      </c>
      <c r="M27" s="35"/>
    </row>
    <row r="28" spans="1:13" x14ac:dyDescent="0.15">
      <c r="A28" s="42"/>
      <c r="B28" s="12">
        <v>39</v>
      </c>
      <c r="C28" s="39" t="s">
        <v>30</v>
      </c>
      <c r="D28" s="39"/>
      <c r="E28" s="15">
        <f>VLOOKUP(C28,RA!B32:D63,3,0)</f>
        <v>106428.1381</v>
      </c>
      <c r="F28" s="25">
        <f>VLOOKUP(C28,RA!B32:I67,8,0)</f>
        <v>30494.749800000001</v>
      </c>
      <c r="G28" s="16">
        <f t="shared" si="0"/>
        <v>75933.388299999991</v>
      </c>
      <c r="H28" s="27">
        <f>RA!J32</f>
        <v>28.652901708519099</v>
      </c>
      <c r="I28" s="20">
        <f>VLOOKUP(B28,RMS!B:D,3,FALSE)</f>
        <v>106428.05698306501</v>
      </c>
      <c r="J28" s="21">
        <f>VLOOKUP(B28,RMS!B:E,4,FALSE)</f>
        <v>75933.378888071195</v>
      </c>
      <c r="K28" s="22">
        <f t="shared" si="1"/>
        <v>8.111693499085959E-2</v>
      </c>
      <c r="L28" s="22">
        <f t="shared" si="2"/>
        <v>9.4119287969078869E-3</v>
      </c>
      <c r="M28" s="35"/>
    </row>
    <row r="29" spans="1:13" x14ac:dyDescent="0.15">
      <c r="A29" s="42"/>
      <c r="B29" s="12">
        <v>40</v>
      </c>
      <c r="C29" s="39" t="s">
        <v>31</v>
      </c>
      <c r="D29" s="39"/>
      <c r="E29" s="15">
        <f>VLOOKUP(C29,RA!B32:D64,3,0)</f>
        <v>0</v>
      </c>
      <c r="F29" s="25">
        <f>VLOOKUP(C29,RA!B33:I68,8,0)</f>
        <v>0</v>
      </c>
      <c r="G29" s="16">
        <f t="shared" si="0"/>
        <v>0</v>
      </c>
      <c r="H29" s="27">
        <f>RA!J33</f>
        <v>0</v>
      </c>
      <c r="I29" s="20">
        <f>VLOOKUP(B29,RMS!B:D,3,FALSE)</f>
        <v>0</v>
      </c>
      <c r="J29" s="21">
        <f>VLOOKUP(B29,RMS!B:E,4,FALSE)</f>
        <v>0</v>
      </c>
      <c r="K29" s="22">
        <f t="shared" si="1"/>
        <v>0</v>
      </c>
      <c r="L29" s="22">
        <f t="shared" si="2"/>
        <v>0</v>
      </c>
      <c r="M29" s="35"/>
    </row>
    <row r="30" spans="1:13" x14ac:dyDescent="0.15">
      <c r="A30" s="42"/>
      <c r="B30" s="12">
        <v>41</v>
      </c>
      <c r="C30" s="39" t="s">
        <v>36</v>
      </c>
      <c r="D30" s="39"/>
      <c r="E30" s="15">
        <f>VLOOKUP(C30,RA!B34:D65,3,0)</f>
        <v>0</v>
      </c>
      <c r="F30" s="25">
        <f>VLOOKUP(C30,RA!B34:I69,8,0)</f>
        <v>0</v>
      </c>
      <c r="G30" s="16">
        <f t="shared" si="0"/>
        <v>0</v>
      </c>
      <c r="H30" s="27">
        <f>RA!J34</f>
        <v>0</v>
      </c>
      <c r="I30" s="20">
        <v>0</v>
      </c>
      <c r="J30" s="21">
        <v>0</v>
      </c>
      <c r="K30" s="22">
        <f t="shared" si="1"/>
        <v>0</v>
      </c>
      <c r="L30" s="22">
        <f t="shared" si="2"/>
        <v>0</v>
      </c>
      <c r="M30" s="35"/>
    </row>
    <row r="31" spans="1:13" x14ac:dyDescent="0.15">
      <c r="A31" s="42"/>
      <c r="B31" s="12">
        <v>42</v>
      </c>
      <c r="C31" s="39" t="s">
        <v>32</v>
      </c>
      <c r="D31" s="39"/>
      <c r="E31" s="15">
        <f>VLOOKUP(C31,RA!B34:D66,3,0)</f>
        <v>178372.9192</v>
      </c>
      <c r="F31" s="25">
        <f>VLOOKUP(C31,RA!B35:I70,8,0)</f>
        <v>15809.2184</v>
      </c>
      <c r="G31" s="16">
        <f t="shared" si="0"/>
        <v>162563.70079999999</v>
      </c>
      <c r="H31" s="27">
        <f>RA!J35</f>
        <v>8.8630148964899593</v>
      </c>
      <c r="I31" s="20">
        <f>VLOOKUP(B31,RMS!B:D,3,FALSE)</f>
        <v>178372.9191</v>
      </c>
      <c r="J31" s="21">
        <f>VLOOKUP(B31,RMS!B:E,4,FALSE)</f>
        <v>162563.6992</v>
      </c>
      <c r="K31" s="22">
        <f t="shared" si="1"/>
        <v>1.0000000474974513E-4</v>
      </c>
      <c r="L31" s="22">
        <f t="shared" si="2"/>
        <v>1.5999999886844307E-3</v>
      </c>
      <c r="M31" s="35"/>
    </row>
    <row r="32" spans="1:13" x14ac:dyDescent="0.15">
      <c r="A32" s="42"/>
      <c r="B32" s="12">
        <v>71</v>
      </c>
      <c r="C32" s="39" t="s">
        <v>37</v>
      </c>
      <c r="D32" s="39"/>
      <c r="E32" s="15">
        <f>VLOOKUP(C32,RA!B36:D67,3,0)</f>
        <v>0</v>
      </c>
      <c r="F32" s="25">
        <f>VLOOKUP(C32,RA!B36:I71,8,0)</f>
        <v>0</v>
      </c>
      <c r="G32" s="16">
        <f t="shared" si="0"/>
        <v>0</v>
      </c>
      <c r="H32" s="27">
        <f>RA!J36</f>
        <v>0</v>
      </c>
      <c r="I32" s="20">
        <v>0</v>
      </c>
      <c r="J32" s="21">
        <v>0</v>
      </c>
      <c r="K32" s="22">
        <f t="shared" si="1"/>
        <v>0</v>
      </c>
      <c r="L32" s="22">
        <f t="shared" si="2"/>
        <v>0</v>
      </c>
      <c r="M32" s="35"/>
    </row>
    <row r="33" spans="1:13" x14ac:dyDescent="0.15">
      <c r="A33" s="42"/>
      <c r="B33" s="12">
        <v>72</v>
      </c>
      <c r="C33" s="39" t="s">
        <v>38</v>
      </c>
      <c r="D33" s="39"/>
      <c r="E33" s="15">
        <f>VLOOKUP(C33,RA!B37:D68,3,0)</f>
        <v>0</v>
      </c>
      <c r="F33" s="25">
        <f>VLOOKUP(C33,RA!B37:I72,8,0)</f>
        <v>0</v>
      </c>
      <c r="G33" s="16">
        <f t="shared" si="0"/>
        <v>0</v>
      </c>
      <c r="H33" s="27">
        <f>RA!J37</f>
        <v>0</v>
      </c>
      <c r="I33" s="20">
        <v>0</v>
      </c>
      <c r="J33" s="21">
        <v>0</v>
      </c>
      <c r="K33" s="22">
        <f t="shared" si="1"/>
        <v>0</v>
      </c>
      <c r="L33" s="22">
        <f t="shared" si="2"/>
        <v>0</v>
      </c>
      <c r="M33" s="35"/>
    </row>
    <row r="34" spans="1:13" x14ac:dyDescent="0.15">
      <c r="A34" s="42"/>
      <c r="B34" s="12">
        <v>73</v>
      </c>
      <c r="C34" s="39" t="s">
        <v>39</v>
      </c>
      <c r="D34" s="39"/>
      <c r="E34" s="15">
        <f>VLOOKUP(C34,RA!B38:D69,3,0)</f>
        <v>0</v>
      </c>
      <c r="F34" s="25">
        <f>VLOOKUP(C34,RA!B38:I73,8,0)</f>
        <v>0</v>
      </c>
      <c r="G34" s="16">
        <f t="shared" si="0"/>
        <v>0</v>
      </c>
      <c r="H34" s="27">
        <f>RA!J38</f>
        <v>0</v>
      </c>
      <c r="I34" s="20">
        <v>0</v>
      </c>
      <c r="J34" s="21">
        <v>0</v>
      </c>
      <c r="K34" s="22">
        <f t="shared" si="1"/>
        <v>0</v>
      </c>
      <c r="L34" s="22">
        <f t="shared" si="2"/>
        <v>0</v>
      </c>
      <c r="M34" s="35"/>
    </row>
    <row r="35" spans="1:13" x14ac:dyDescent="0.15">
      <c r="A35" s="42"/>
      <c r="B35" s="12">
        <v>75</v>
      </c>
      <c r="C35" s="39" t="s">
        <v>33</v>
      </c>
      <c r="D35" s="39"/>
      <c r="E35" s="15">
        <f>VLOOKUP(C35,RA!B8:D70,3,0)</f>
        <v>145853.8463</v>
      </c>
      <c r="F35" s="25">
        <f>VLOOKUP(C35,RA!B8:I74,8,0)</f>
        <v>8409.7811999999994</v>
      </c>
      <c r="G35" s="16">
        <f t="shared" si="0"/>
        <v>137444.06510000001</v>
      </c>
      <c r="H35" s="27">
        <f>RA!J39</f>
        <v>5.7658960756525497</v>
      </c>
      <c r="I35" s="20">
        <f>VLOOKUP(B35,RMS!B:D,3,FALSE)</f>
        <v>145853.84615384601</v>
      </c>
      <c r="J35" s="21">
        <f>VLOOKUP(B35,RMS!B:E,4,FALSE)</f>
        <v>137444.06410256401</v>
      </c>
      <c r="K35" s="22">
        <f t="shared" si="1"/>
        <v>1.4615399413742125E-4</v>
      </c>
      <c r="L35" s="22">
        <f t="shared" si="2"/>
        <v>9.9743600003421307E-4</v>
      </c>
      <c r="M35" s="35"/>
    </row>
    <row r="36" spans="1:13" x14ac:dyDescent="0.15">
      <c r="A36" s="42"/>
      <c r="B36" s="12">
        <v>76</v>
      </c>
      <c r="C36" s="39" t="s">
        <v>34</v>
      </c>
      <c r="D36" s="39"/>
      <c r="E36" s="15">
        <f>VLOOKUP(C36,RA!B8:D71,3,0)</f>
        <v>316153.92450000002</v>
      </c>
      <c r="F36" s="25">
        <f>VLOOKUP(C36,RA!B8:I75,8,0)</f>
        <v>19322.837500000001</v>
      </c>
      <c r="G36" s="16">
        <f t="shared" si="0"/>
        <v>296831.087</v>
      </c>
      <c r="H36" s="27">
        <f>RA!J40</f>
        <v>6.1118448966145902</v>
      </c>
      <c r="I36" s="20">
        <f>VLOOKUP(B36,RMS!B:D,3,FALSE)</f>
        <v>316153.91901196598</v>
      </c>
      <c r="J36" s="21">
        <f>VLOOKUP(B36,RMS!B:E,4,FALSE)</f>
        <v>296831.08953931602</v>
      </c>
      <c r="K36" s="22">
        <f t="shared" si="1"/>
        <v>5.4880340467207134E-3</v>
      </c>
      <c r="L36" s="22">
        <f t="shared" si="2"/>
        <v>-2.5393160176463425E-3</v>
      </c>
      <c r="M36" s="35"/>
    </row>
    <row r="37" spans="1:13" x14ac:dyDescent="0.15">
      <c r="A37" s="42"/>
      <c r="B37" s="12">
        <v>77</v>
      </c>
      <c r="C37" s="39" t="s">
        <v>40</v>
      </c>
      <c r="D37" s="39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  <c r="M37" s="35"/>
    </row>
    <row r="38" spans="1:13" x14ac:dyDescent="0.15">
      <c r="A38" s="42"/>
      <c r="B38" s="12">
        <v>78</v>
      </c>
      <c r="C38" s="39" t="s">
        <v>41</v>
      </c>
      <c r="D38" s="39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0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  <c r="M38" s="35"/>
    </row>
    <row r="39" spans="1:13" s="34" customFormat="1" x14ac:dyDescent="0.15">
      <c r="A39" s="42"/>
      <c r="B39" s="12">
        <v>9101</v>
      </c>
      <c r="C39" s="39" t="s">
        <v>72</v>
      </c>
      <c r="D39" s="39"/>
      <c r="E39" s="15">
        <f>VLOOKUP(C39,RA!B11:D74,3,0)</f>
        <v>0</v>
      </c>
      <c r="F39" s="25">
        <f>VLOOKUP(C39,RA!B11:I78,8,0)</f>
        <v>0</v>
      </c>
      <c r="G39" s="16">
        <f t="shared" si="0"/>
        <v>0</v>
      </c>
      <c r="H39" s="27">
        <f>RA!J43</f>
        <v>0</v>
      </c>
      <c r="I39" s="20">
        <v>0</v>
      </c>
      <c r="J39" s="21">
        <v>0</v>
      </c>
      <c r="K39" s="22">
        <f t="shared" si="1"/>
        <v>0</v>
      </c>
      <c r="L39" s="22">
        <f t="shared" si="2"/>
        <v>0</v>
      </c>
      <c r="M39" s="35"/>
    </row>
    <row r="40" spans="1:13" x14ac:dyDescent="0.15">
      <c r="A40" s="42"/>
      <c r="B40" s="12">
        <v>99</v>
      </c>
      <c r="C40" s="39" t="s">
        <v>35</v>
      </c>
      <c r="D40" s="39"/>
      <c r="E40" s="15">
        <f>VLOOKUP(C40,RA!B8:D74,3,0)</f>
        <v>5421.3193000000001</v>
      </c>
      <c r="F40" s="25">
        <f>VLOOKUP(C40,RA!B8:I78,8,0)</f>
        <v>511.83249999999998</v>
      </c>
      <c r="G40" s="16">
        <f t="shared" si="0"/>
        <v>4909.4868000000006</v>
      </c>
      <c r="H40" s="27">
        <f>RA!J43</f>
        <v>0</v>
      </c>
      <c r="I40" s="20">
        <f>VLOOKUP(B40,RMS!B:D,3,FALSE)</f>
        <v>5421.3191135315001</v>
      </c>
      <c r="J40" s="21">
        <f>VLOOKUP(B40,RMS!B:E,4,FALSE)</f>
        <v>4909.48680130096</v>
      </c>
      <c r="K40" s="22">
        <f t="shared" si="1"/>
        <v>1.8646850003278814E-4</v>
      </c>
      <c r="L40" s="22">
        <f t="shared" si="2"/>
        <v>-1.300959411310032E-6</v>
      </c>
      <c r="M40" s="35"/>
    </row>
  </sheetData>
  <mergeCells count="40">
    <mergeCell ref="C39:D39"/>
    <mergeCell ref="C40:D40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:D2"/>
    <mergeCell ref="C4:D4"/>
    <mergeCell ref="C5:D5"/>
    <mergeCell ref="C6:D6"/>
    <mergeCell ref="C7:D7"/>
    <mergeCell ref="A3:D3"/>
    <mergeCell ref="A4:A40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29:D29"/>
    <mergeCell ref="C27:D27"/>
    <mergeCell ref="C28:D28"/>
    <mergeCell ref="C23:D23"/>
    <mergeCell ref="C24:D24"/>
    <mergeCell ref="C25:D25"/>
    <mergeCell ref="C26:D26"/>
  </mergeCells>
  <phoneticPr fontId="23" type="noConversion"/>
  <pageMargins left="0.75" right="0.75" top="1" bottom="1" header="0.5" footer="0.5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W44"/>
  <sheetViews>
    <sheetView workbookViewId="0">
      <selection sqref="A1:W44"/>
    </sheetView>
  </sheetViews>
  <sheetFormatPr defaultRowHeight="11.25" x14ac:dyDescent="0.15"/>
  <cols>
    <col min="1" max="1" width="8.5" style="37" customWidth="1"/>
    <col min="2" max="3" width="9" style="37"/>
    <col min="4" max="5" width="11.5" style="37" bestFit="1" customWidth="1"/>
    <col min="6" max="7" width="12.25" style="37" bestFit="1" customWidth="1"/>
    <col min="8" max="8" width="9" style="37"/>
    <col min="9" max="9" width="12.25" style="37" bestFit="1" customWidth="1"/>
    <col min="10" max="10" width="9" style="37"/>
    <col min="11" max="11" width="12.25" style="37" bestFit="1" customWidth="1"/>
    <col min="12" max="12" width="10.5" style="37" bestFit="1" customWidth="1"/>
    <col min="13" max="13" width="12.25" style="37" bestFit="1" customWidth="1"/>
    <col min="14" max="15" width="13.875" style="37" bestFit="1" customWidth="1"/>
    <col min="16" max="17" width="9.25" style="37" bestFit="1" customWidth="1"/>
    <col min="18" max="18" width="10.5" style="37" bestFit="1" customWidth="1"/>
    <col min="19" max="20" width="9" style="37"/>
    <col min="21" max="21" width="10.5" style="37" bestFit="1" customWidth="1"/>
    <col min="22" max="22" width="36" style="37" bestFit="1" customWidth="1"/>
    <col min="23" max="16384" width="9" style="37"/>
  </cols>
  <sheetData>
    <row r="1" spans="1:23" ht="12.75" x14ac:dyDescent="0.2">
      <c r="A1" s="43"/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  <c r="M1" s="43"/>
      <c r="N1" s="43"/>
      <c r="O1" s="43"/>
      <c r="P1" s="43"/>
      <c r="Q1" s="43"/>
      <c r="R1" s="43"/>
      <c r="S1" s="43"/>
      <c r="T1" s="43"/>
      <c r="U1" s="43"/>
      <c r="V1" s="57" t="s">
        <v>47</v>
      </c>
      <c r="W1" s="45"/>
    </row>
    <row r="2" spans="1:23" ht="12.75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57"/>
      <c r="W2" s="45"/>
    </row>
    <row r="3" spans="1:23" ht="23.25" thickBot="1" x14ac:dyDescent="0.2">
      <c r="A3" s="43"/>
      <c r="B3" s="43"/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58" t="s">
        <v>48</v>
      </c>
      <c r="W3" s="45"/>
    </row>
    <row r="4" spans="1:23" ht="15" thickTop="1" thickBot="1" x14ac:dyDescent="0.2">
      <c r="A4" s="44"/>
      <c r="B4" s="44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56"/>
      <c r="W4" s="45"/>
    </row>
    <row r="5" spans="1:23" ht="15" thickTop="1" thickBot="1" x14ac:dyDescent="0.25">
      <c r="A5" s="59"/>
      <c r="B5" s="60"/>
      <c r="C5" s="61"/>
      <c r="D5" s="62" t="s">
        <v>0</v>
      </c>
      <c r="E5" s="62" t="s">
        <v>60</v>
      </c>
      <c r="F5" s="62" t="s">
        <v>61</v>
      </c>
      <c r="G5" s="62" t="s">
        <v>49</v>
      </c>
      <c r="H5" s="62" t="s">
        <v>50</v>
      </c>
      <c r="I5" s="62" t="s">
        <v>1</v>
      </c>
      <c r="J5" s="62" t="s">
        <v>2</v>
      </c>
      <c r="K5" s="62" t="s">
        <v>51</v>
      </c>
      <c r="L5" s="62" t="s">
        <v>52</v>
      </c>
      <c r="M5" s="62" t="s">
        <v>53</v>
      </c>
      <c r="N5" s="62" t="s">
        <v>54</v>
      </c>
      <c r="O5" s="62" t="s">
        <v>55</v>
      </c>
      <c r="P5" s="62" t="s">
        <v>62</v>
      </c>
      <c r="Q5" s="62" t="s">
        <v>63</v>
      </c>
      <c r="R5" s="62" t="s">
        <v>56</v>
      </c>
      <c r="S5" s="62" t="s">
        <v>57</v>
      </c>
      <c r="T5" s="62" t="s">
        <v>58</v>
      </c>
      <c r="U5" s="63" t="s">
        <v>59</v>
      </c>
      <c r="V5" s="56"/>
      <c r="W5" s="56"/>
    </row>
    <row r="6" spans="1:23" ht="14.25" thickBot="1" x14ac:dyDescent="0.2">
      <c r="A6" s="64" t="s">
        <v>3</v>
      </c>
      <c r="B6" s="46" t="s">
        <v>4</v>
      </c>
      <c r="C6" s="47"/>
      <c r="D6" s="64"/>
      <c r="E6" s="64"/>
      <c r="F6" s="64"/>
      <c r="G6" s="64"/>
      <c r="H6" s="64"/>
      <c r="I6" s="64"/>
      <c r="J6" s="64"/>
      <c r="K6" s="64"/>
      <c r="L6" s="64"/>
      <c r="M6" s="64"/>
      <c r="N6" s="64"/>
      <c r="O6" s="64"/>
      <c r="P6" s="64"/>
      <c r="Q6" s="64"/>
      <c r="R6" s="64"/>
      <c r="S6" s="64"/>
      <c r="T6" s="64"/>
      <c r="U6" s="65"/>
      <c r="V6" s="56"/>
      <c r="W6" s="56"/>
    </row>
    <row r="7" spans="1:23" ht="14.25" thickBot="1" x14ac:dyDescent="0.2">
      <c r="A7" s="48" t="s">
        <v>5</v>
      </c>
      <c r="B7" s="49"/>
      <c r="C7" s="50"/>
      <c r="D7" s="66">
        <v>13213860.425899999</v>
      </c>
      <c r="E7" s="66">
        <v>16860747.365400001</v>
      </c>
      <c r="F7" s="67">
        <v>78.370549890429004</v>
      </c>
      <c r="G7" s="66">
        <v>13741356.4111</v>
      </c>
      <c r="H7" s="67">
        <v>-3.8387475691547901</v>
      </c>
      <c r="I7" s="66">
        <v>1419324.7031</v>
      </c>
      <c r="J7" s="67">
        <v>10.7411812850545</v>
      </c>
      <c r="K7" s="66">
        <v>1494842.6486</v>
      </c>
      <c r="L7" s="67">
        <v>10.878421342688499</v>
      </c>
      <c r="M7" s="67">
        <v>-5.0518993133309001E-2</v>
      </c>
      <c r="N7" s="66">
        <v>430299514.17690003</v>
      </c>
      <c r="O7" s="66">
        <v>6328459935.4048996</v>
      </c>
      <c r="P7" s="66">
        <v>814055</v>
      </c>
      <c r="Q7" s="66">
        <v>821972</v>
      </c>
      <c r="R7" s="67">
        <v>-0.96317149489276699</v>
      </c>
      <c r="S7" s="66">
        <v>16.232146999772699</v>
      </c>
      <c r="T7" s="66">
        <v>16.430317357282199</v>
      </c>
      <c r="U7" s="68">
        <v>-1.22085117583198</v>
      </c>
      <c r="V7" s="56"/>
      <c r="W7" s="56"/>
    </row>
    <row r="8" spans="1:23" ht="14.25" thickBot="1" x14ac:dyDescent="0.2">
      <c r="A8" s="51">
        <v>41963</v>
      </c>
      <c r="B8" s="54" t="s">
        <v>6</v>
      </c>
      <c r="C8" s="55"/>
      <c r="D8" s="69">
        <v>522598.70990000002</v>
      </c>
      <c r="E8" s="69">
        <v>573360.92310000001</v>
      </c>
      <c r="F8" s="70">
        <v>91.146551647513206</v>
      </c>
      <c r="G8" s="69">
        <v>500997.74</v>
      </c>
      <c r="H8" s="70">
        <v>4.3115902878124697</v>
      </c>
      <c r="I8" s="69">
        <v>131470.69219999999</v>
      </c>
      <c r="J8" s="70">
        <v>25.157102325253899</v>
      </c>
      <c r="K8" s="69">
        <v>86598.553700000004</v>
      </c>
      <c r="L8" s="70">
        <v>17.285218432322701</v>
      </c>
      <c r="M8" s="70">
        <v>0.51816267804481797</v>
      </c>
      <c r="N8" s="69">
        <v>16231398.550899999</v>
      </c>
      <c r="O8" s="69">
        <v>240647798.8585</v>
      </c>
      <c r="P8" s="69">
        <v>21908</v>
      </c>
      <c r="Q8" s="69">
        <v>23078</v>
      </c>
      <c r="R8" s="70">
        <v>-5.0697634110408201</v>
      </c>
      <c r="S8" s="69">
        <v>23.8542409119956</v>
      </c>
      <c r="T8" s="69">
        <v>23.6336025348817</v>
      </c>
      <c r="U8" s="71">
        <v>0.92494402956649202</v>
      </c>
      <c r="V8" s="56"/>
      <c r="W8" s="56"/>
    </row>
    <row r="9" spans="1:23" ht="12" customHeight="1" thickBot="1" x14ac:dyDescent="0.2">
      <c r="A9" s="52"/>
      <c r="B9" s="54" t="s">
        <v>7</v>
      </c>
      <c r="C9" s="55"/>
      <c r="D9" s="69">
        <v>64261.796199999997</v>
      </c>
      <c r="E9" s="69">
        <v>77703.496400000004</v>
      </c>
      <c r="F9" s="70">
        <v>82.701292962667793</v>
      </c>
      <c r="G9" s="69">
        <v>66505.978000000003</v>
      </c>
      <c r="H9" s="70">
        <v>-3.3744061323329402</v>
      </c>
      <c r="I9" s="69">
        <v>14309.5047</v>
      </c>
      <c r="J9" s="70">
        <v>22.267514364934598</v>
      </c>
      <c r="K9" s="69">
        <v>14637.82</v>
      </c>
      <c r="L9" s="70">
        <v>22.0097808350401</v>
      </c>
      <c r="M9" s="70">
        <v>-2.2429248344357E-2</v>
      </c>
      <c r="N9" s="69">
        <v>1916562.4823</v>
      </c>
      <c r="O9" s="69">
        <v>40927840.2491</v>
      </c>
      <c r="P9" s="69">
        <v>3912</v>
      </c>
      <c r="Q9" s="69">
        <v>4032</v>
      </c>
      <c r="R9" s="70">
        <v>-2.9761904761904798</v>
      </c>
      <c r="S9" s="69">
        <v>16.4268395194274</v>
      </c>
      <c r="T9" s="69">
        <v>16.479246453373001</v>
      </c>
      <c r="U9" s="71">
        <v>-0.31903236093367698</v>
      </c>
      <c r="V9" s="56"/>
      <c r="W9" s="56"/>
    </row>
    <row r="10" spans="1:23" ht="14.25" thickBot="1" x14ac:dyDescent="0.2">
      <c r="A10" s="52"/>
      <c r="B10" s="54" t="s">
        <v>8</v>
      </c>
      <c r="C10" s="55"/>
      <c r="D10" s="69">
        <v>80727.709700000007</v>
      </c>
      <c r="E10" s="69">
        <v>106133.9137</v>
      </c>
      <c r="F10" s="70">
        <v>76.062124617571698</v>
      </c>
      <c r="G10" s="69">
        <v>81441.441399999996</v>
      </c>
      <c r="H10" s="70">
        <v>-0.87637410110966696</v>
      </c>
      <c r="I10" s="69">
        <v>23218.624400000001</v>
      </c>
      <c r="J10" s="70">
        <v>28.7616538190975</v>
      </c>
      <c r="K10" s="69">
        <v>22214.341499999999</v>
      </c>
      <c r="L10" s="70">
        <v>27.276459156578699</v>
      </c>
      <c r="M10" s="70">
        <v>4.5208762996644003E-2</v>
      </c>
      <c r="N10" s="69">
        <v>2468886.5189999999</v>
      </c>
      <c r="O10" s="69">
        <v>57512024.705600001</v>
      </c>
      <c r="P10" s="69">
        <v>70916</v>
      </c>
      <c r="Q10" s="69">
        <v>72751</v>
      </c>
      <c r="R10" s="70">
        <v>-2.5223020989402198</v>
      </c>
      <c r="S10" s="69">
        <v>1.1383567840825799</v>
      </c>
      <c r="T10" s="69">
        <v>1.13871675165977</v>
      </c>
      <c r="U10" s="71">
        <v>-3.1621683309481001E-2</v>
      </c>
      <c r="V10" s="56"/>
      <c r="W10" s="56"/>
    </row>
    <row r="11" spans="1:23" ht="14.25" thickBot="1" x14ac:dyDescent="0.2">
      <c r="A11" s="52"/>
      <c r="B11" s="54" t="s">
        <v>9</v>
      </c>
      <c r="C11" s="55"/>
      <c r="D11" s="69">
        <v>57013.948499999999</v>
      </c>
      <c r="E11" s="69">
        <v>59772.949500000002</v>
      </c>
      <c r="F11" s="70">
        <v>95.384197997456994</v>
      </c>
      <c r="G11" s="69">
        <v>44797.298999999999</v>
      </c>
      <c r="H11" s="70">
        <v>27.270951090153901</v>
      </c>
      <c r="I11" s="69">
        <v>10480.110500000001</v>
      </c>
      <c r="J11" s="70">
        <v>18.381660586093201</v>
      </c>
      <c r="K11" s="69">
        <v>10174.9791</v>
      </c>
      <c r="L11" s="70">
        <v>22.713376313156701</v>
      </c>
      <c r="M11" s="70">
        <v>2.9988405578149999E-2</v>
      </c>
      <c r="N11" s="69">
        <v>1665095.6587</v>
      </c>
      <c r="O11" s="69">
        <v>23776035.404599998</v>
      </c>
      <c r="P11" s="69">
        <v>2850</v>
      </c>
      <c r="Q11" s="69">
        <v>2994</v>
      </c>
      <c r="R11" s="70">
        <v>-4.8096192384769596</v>
      </c>
      <c r="S11" s="69">
        <v>20.004894210526299</v>
      </c>
      <c r="T11" s="69">
        <v>18.9565291249165</v>
      </c>
      <c r="U11" s="71">
        <v>5.2405430120104199</v>
      </c>
      <c r="V11" s="56"/>
      <c r="W11" s="56"/>
    </row>
    <row r="12" spans="1:23" ht="14.25" thickBot="1" x14ac:dyDescent="0.2">
      <c r="A12" s="52"/>
      <c r="B12" s="54" t="s">
        <v>10</v>
      </c>
      <c r="C12" s="55"/>
      <c r="D12" s="69">
        <v>190876.90460000001</v>
      </c>
      <c r="E12" s="69">
        <v>264795.42469999997</v>
      </c>
      <c r="F12" s="70">
        <v>72.084668689519106</v>
      </c>
      <c r="G12" s="69">
        <v>216414.61180000001</v>
      </c>
      <c r="H12" s="70">
        <v>-11.8003618090264</v>
      </c>
      <c r="I12" s="69">
        <v>32378.6783</v>
      </c>
      <c r="J12" s="70">
        <v>16.9631199583064</v>
      </c>
      <c r="K12" s="69">
        <v>-18858.355599999999</v>
      </c>
      <c r="L12" s="70">
        <v>-8.7139936823803694</v>
      </c>
      <c r="M12" s="70">
        <v>-2.71694070187116</v>
      </c>
      <c r="N12" s="69">
        <v>10991368.4123</v>
      </c>
      <c r="O12" s="69">
        <v>84616971.826100007</v>
      </c>
      <c r="P12" s="69">
        <v>1939</v>
      </c>
      <c r="Q12" s="69">
        <v>2443</v>
      </c>
      <c r="R12" s="70">
        <v>-20.630372492836699</v>
      </c>
      <c r="S12" s="69">
        <v>98.440899742135102</v>
      </c>
      <c r="T12" s="69">
        <v>86.193876054031904</v>
      </c>
      <c r="U12" s="71">
        <v>12.4409912142048</v>
      </c>
      <c r="V12" s="56"/>
      <c r="W12" s="56"/>
    </row>
    <row r="13" spans="1:23" ht="14.25" thickBot="1" x14ac:dyDescent="0.2">
      <c r="A13" s="52"/>
      <c r="B13" s="54" t="s">
        <v>11</v>
      </c>
      <c r="C13" s="55"/>
      <c r="D13" s="69">
        <v>304003.3823</v>
      </c>
      <c r="E13" s="69">
        <v>345174.51659999997</v>
      </c>
      <c r="F13" s="70">
        <v>88.072371417930995</v>
      </c>
      <c r="G13" s="69">
        <v>324891.45159999997</v>
      </c>
      <c r="H13" s="70">
        <v>-6.4292455825267396</v>
      </c>
      <c r="I13" s="69">
        <v>71660.654899999994</v>
      </c>
      <c r="J13" s="70">
        <v>23.572321583344401</v>
      </c>
      <c r="K13" s="69">
        <v>71208.533500000005</v>
      </c>
      <c r="L13" s="70">
        <v>21.917638383317801</v>
      </c>
      <c r="M13" s="70">
        <v>6.3492586882159998E-3</v>
      </c>
      <c r="N13" s="69">
        <v>11339411.003900001</v>
      </c>
      <c r="O13" s="69">
        <v>120016483.98119999</v>
      </c>
      <c r="P13" s="69">
        <v>9743</v>
      </c>
      <c r="Q13" s="69">
        <v>10110</v>
      </c>
      <c r="R13" s="70">
        <v>-3.6300692383778399</v>
      </c>
      <c r="S13" s="69">
        <v>31.202235687160002</v>
      </c>
      <c r="T13" s="69">
        <v>33.220427873392701</v>
      </c>
      <c r="U13" s="71">
        <v>-6.4681012170649401</v>
      </c>
      <c r="V13" s="56"/>
      <c r="W13" s="56"/>
    </row>
    <row r="14" spans="1:23" ht="14.25" thickBot="1" x14ac:dyDescent="0.2">
      <c r="A14" s="52"/>
      <c r="B14" s="54" t="s">
        <v>12</v>
      </c>
      <c r="C14" s="55"/>
      <c r="D14" s="69">
        <v>170679.79240000001</v>
      </c>
      <c r="E14" s="69">
        <v>123931.54859999999</v>
      </c>
      <c r="F14" s="70">
        <v>137.721019650036</v>
      </c>
      <c r="G14" s="69">
        <v>151583.4203</v>
      </c>
      <c r="H14" s="70">
        <v>12.5979292868615</v>
      </c>
      <c r="I14" s="69">
        <v>33516.633699999998</v>
      </c>
      <c r="J14" s="70">
        <v>19.6371422935947</v>
      </c>
      <c r="K14" s="69">
        <v>31442.5429</v>
      </c>
      <c r="L14" s="70">
        <v>20.7427321786062</v>
      </c>
      <c r="M14" s="70">
        <v>6.5964473884840003E-2</v>
      </c>
      <c r="N14" s="69">
        <v>5096065.2350000003</v>
      </c>
      <c r="O14" s="69">
        <v>57839011.032300003</v>
      </c>
      <c r="P14" s="69">
        <v>2144</v>
      </c>
      <c r="Q14" s="69">
        <v>2199</v>
      </c>
      <c r="R14" s="70">
        <v>-2.5011368804001801</v>
      </c>
      <c r="S14" s="69">
        <v>79.608112126865706</v>
      </c>
      <c r="T14" s="69">
        <v>77.357890814006396</v>
      </c>
      <c r="U14" s="71">
        <v>2.8266231326693099</v>
      </c>
      <c r="V14" s="56"/>
      <c r="W14" s="56"/>
    </row>
    <row r="15" spans="1:23" ht="14.25" thickBot="1" x14ac:dyDescent="0.2">
      <c r="A15" s="52"/>
      <c r="B15" s="54" t="s">
        <v>13</v>
      </c>
      <c r="C15" s="55"/>
      <c r="D15" s="69">
        <v>97722.2883</v>
      </c>
      <c r="E15" s="69">
        <v>91357.206099999996</v>
      </c>
      <c r="F15" s="70">
        <v>106.967246998592</v>
      </c>
      <c r="G15" s="69">
        <v>91091.666100000002</v>
      </c>
      <c r="H15" s="70">
        <v>7.2790656751419398</v>
      </c>
      <c r="I15" s="69">
        <v>17915.6901</v>
      </c>
      <c r="J15" s="70">
        <v>18.3332691156394</v>
      </c>
      <c r="K15" s="69">
        <v>18953.0069</v>
      </c>
      <c r="L15" s="70">
        <v>20.806521289437701</v>
      </c>
      <c r="M15" s="70">
        <v>-5.4730988358370002E-2</v>
      </c>
      <c r="N15" s="69">
        <v>4864353.5729999999</v>
      </c>
      <c r="O15" s="69">
        <v>45732494.241499998</v>
      </c>
      <c r="P15" s="69">
        <v>3847</v>
      </c>
      <c r="Q15" s="69">
        <v>3763</v>
      </c>
      <c r="R15" s="70">
        <v>2.2322614934892302</v>
      </c>
      <c r="S15" s="69">
        <v>25.402206472576001</v>
      </c>
      <c r="T15" s="69">
        <v>27.674093037470101</v>
      </c>
      <c r="U15" s="71">
        <v>-8.9436583682081991</v>
      </c>
      <c r="V15" s="56"/>
      <c r="W15" s="56"/>
    </row>
    <row r="16" spans="1:23" ht="14.25" thickBot="1" x14ac:dyDescent="0.2">
      <c r="A16" s="52"/>
      <c r="B16" s="54" t="s">
        <v>14</v>
      </c>
      <c r="C16" s="55"/>
      <c r="D16" s="69">
        <v>532181.86620000005</v>
      </c>
      <c r="E16" s="69">
        <v>545471.10450000002</v>
      </c>
      <c r="F16" s="70">
        <v>97.563713606391403</v>
      </c>
      <c r="G16" s="69">
        <v>564002.60939999996</v>
      </c>
      <c r="H16" s="70">
        <v>-5.6419496416606298</v>
      </c>
      <c r="I16" s="69">
        <v>18903.8501</v>
      </c>
      <c r="J16" s="70">
        <v>3.55214096921065</v>
      </c>
      <c r="K16" s="69">
        <v>33324.0216</v>
      </c>
      <c r="L16" s="70">
        <v>5.9084871319036898</v>
      </c>
      <c r="M16" s="70">
        <v>-0.43272602788134101</v>
      </c>
      <c r="N16" s="69">
        <v>17444906.195799999</v>
      </c>
      <c r="O16" s="69">
        <v>328144092.9127</v>
      </c>
      <c r="P16" s="69">
        <v>30725</v>
      </c>
      <c r="Q16" s="69">
        <v>30002</v>
      </c>
      <c r="R16" s="70">
        <v>2.4098393440437298</v>
      </c>
      <c r="S16" s="69">
        <v>17.320809314890202</v>
      </c>
      <c r="T16" s="69">
        <v>19.1897007232851</v>
      </c>
      <c r="U16" s="71">
        <v>-10.789861919375401</v>
      </c>
      <c r="V16" s="56"/>
      <c r="W16" s="56"/>
    </row>
    <row r="17" spans="1:23" ht="12" thickBot="1" x14ac:dyDescent="0.2">
      <c r="A17" s="52"/>
      <c r="B17" s="54" t="s">
        <v>15</v>
      </c>
      <c r="C17" s="55"/>
      <c r="D17" s="69">
        <v>422945.87599999999</v>
      </c>
      <c r="E17" s="69">
        <v>725692.15740000003</v>
      </c>
      <c r="F17" s="70">
        <v>58.281720656224898</v>
      </c>
      <c r="G17" s="69">
        <v>501758.86450000003</v>
      </c>
      <c r="H17" s="70">
        <v>-15.7073435221791</v>
      </c>
      <c r="I17" s="69">
        <v>51093.462</v>
      </c>
      <c r="J17" s="70">
        <v>12.0803783413649</v>
      </c>
      <c r="K17" s="69">
        <v>47402.023800000003</v>
      </c>
      <c r="L17" s="70">
        <v>9.4471721684948893</v>
      </c>
      <c r="M17" s="70">
        <v>7.7875118066161E-2</v>
      </c>
      <c r="N17" s="69">
        <v>11739386.625299999</v>
      </c>
      <c r="O17" s="69">
        <v>310769686.75099999</v>
      </c>
      <c r="P17" s="69">
        <v>9289</v>
      </c>
      <c r="Q17" s="69">
        <v>9375</v>
      </c>
      <c r="R17" s="70">
        <v>-0.917333333333337</v>
      </c>
      <c r="S17" s="69">
        <v>45.531906125524799</v>
      </c>
      <c r="T17" s="69">
        <v>41.796950261333301</v>
      </c>
      <c r="U17" s="71">
        <v>8.2029420290350998</v>
      </c>
      <c r="V17" s="38"/>
      <c r="W17" s="38"/>
    </row>
    <row r="18" spans="1:23" ht="12" thickBot="1" x14ac:dyDescent="0.2">
      <c r="A18" s="52"/>
      <c r="B18" s="54" t="s">
        <v>16</v>
      </c>
      <c r="C18" s="55"/>
      <c r="D18" s="69">
        <v>1191762.3092</v>
      </c>
      <c r="E18" s="69">
        <v>1338539.953</v>
      </c>
      <c r="F18" s="70">
        <v>89.034496619168195</v>
      </c>
      <c r="G18" s="69">
        <v>1252860.9989</v>
      </c>
      <c r="H18" s="70">
        <v>-4.8767333130845403</v>
      </c>
      <c r="I18" s="69">
        <v>185233.4804</v>
      </c>
      <c r="J18" s="70">
        <v>15.5428208267756</v>
      </c>
      <c r="K18" s="69">
        <v>199209.40210000001</v>
      </c>
      <c r="L18" s="70">
        <v>15.9003594393076</v>
      </c>
      <c r="M18" s="70">
        <v>-7.0156938139819006E-2</v>
      </c>
      <c r="N18" s="69">
        <v>40361576.973700002</v>
      </c>
      <c r="O18" s="69">
        <v>724269592.35029995</v>
      </c>
      <c r="P18" s="69">
        <v>63568</v>
      </c>
      <c r="Q18" s="69">
        <v>65000</v>
      </c>
      <c r="R18" s="70">
        <v>-2.20307692307692</v>
      </c>
      <c r="S18" s="69">
        <v>18.747833960483302</v>
      </c>
      <c r="T18" s="69">
        <v>18.316504732307699</v>
      </c>
      <c r="U18" s="71">
        <v>2.3006883306344998</v>
      </c>
      <c r="V18" s="38"/>
      <c r="W18" s="38"/>
    </row>
    <row r="19" spans="1:23" ht="12" thickBot="1" x14ac:dyDescent="0.2">
      <c r="A19" s="52"/>
      <c r="B19" s="54" t="s">
        <v>17</v>
      </c>
      <c r="C19" s="55"/>
      <c r="D19" s="69">
        <v>528899.32490000001</v>
      </c>
      <c r="E19" s="69">
        <v>700907.58100000001</v>
      </c>
      <c r="F19" s="70">
        <v>75.459210206487995</v>
      </c>
      <c r="G19" s="69">
        <v>944776.679</v>
      </c>
      <c r="H19" s="70">
        <v>-44.018588026557303</v>
      </c>
      <c r="I19" s="69">
        <v>29694.201799999999</v>
      </c>
      <c r="J19" s="70">
        <v>5.6143391382876802</v>
      </c>
      <c r="K19" s="69">
        <v>53443.672500000001</v>
      </c>
      <c r="L19" s="70">
        <v>5.6567518745877097</v>
      </c>
      <c r="M19" s="70">
        <v>-0.44438320925643698</v>
      </c>
      <c r="N19" s="69">
        <v>16613244.487400001</v>
      </c>
      <c r="O19" s="69">
        <v>239003606.7965</v>
      </c>
      <c r="P19" s="69">
        <v>13205</v>
      </c>
      <c r="Q19" s="69">
        <v>14624</v>
      </c>
      <c r="R19" s="70">
        <v>-9.7032275711159706</v>
      </c>
      <c r="S19" s="69">
        <v>40.0529590988262</v>
      </c>
      <c r="T19" s="69">
        <v>52.517713019693701</v>
      </c>
      <c r="U19" s="71">
        <v>-31.120681720699</v>
      </c>
      <c r="V19" s="38"/>
      <c r="W19" s="38"/>
    </row>
    <row r="20" spans="1:23" ht="12" thickBot="1" x14ac:dyDescent="0.2">
      <c r="A20" s="52"/>
      <c r="B20" s="54" t="s">
        <v>18</v>
      </c>
      <c r="C20" s="55"/>
      <c r="D20" s="69">
        <v>898264.51950000005</v>
      </c>
      <c r="E20" s="69">
        <v>887209.68409999995</v>
      </c>
      <c r="F20" s="70">
        <v>101.24602285098101</v>
      </c>
      <c r="G20" s="69">
        <v>1015874.4753</v>
      </c>
      <c r="H20" s="70">
        <v>-11.577213391966399</v>
      </c>
      <c r="I20" s="69">
        <v>43060.791100000002</v>
      </c>
      <c r="J20" s="70">
        <v>4.7937762390936802</v>
      </c>
      <c r="K20" s="69">
        <v>30481.658800000001</v>
      </c>
      <c r="L20" s="70">
        <v>3.0005339774875601</v>
      </c>
      <c r="M20" s="70">
        <v>0.41267873190680798</v>
      </c>
      <c r="N20" s="69">
        <v>34851893.360799998</v>
      </c>
      <c r="O20" s="69">
        <v>374441810.21359998</v>
      </c>
      <c r="P20" s="69">
        <v>38664</v>
      </c>
      <c r="Q20" s="69">
        <v>39314</v>
      </c>
      <c r="R20" s="70">
        <v>-1.6533550389174401</v>
      </c>
      <c r="S20" s="69">
        <v>23.232581199565502</v>
      </c>
      <c r="T20" s="69">
        <v>23.564167080429399</v>
      </c>
      <c r="U20" s="71">
        <v>-1.4272451176026799</v>
      </c>
      <c r="V20" s="38"/>
      <c r="W20" s="38"/>
    </row>
    <row r="21" spans="1:23" ht="12" thickBot="1" x14ac:dyDescent="0.2">
      <c r="A21" s="52"/>
      <c r="B21" s="54" t="s">
        <v>19</v>
      </c>
      <c r="C21" s="55"/>
      <c r="D21" s="69">
        <v>311962.80560000002</v>
      </c>
      <c r="E21" s="69">
        <v>313739.17910000001</v>
      </c>
      <c r="F21" s="70">
        <v>99.4338056518488</v>
      </c>
      <c r="G21" s="69">
        <v>313172.10550000001</v>
      </c>
      <c r="H21" s="70">
        <v>-0.38614547041772002</v>
      </c>
      <c r="I21" s="69">
        <v>23498.0252</v>
      </c>
      <c r="J21" s="70">
        <v>7.5323162820023102</v>
      </c>
      <c r="K21" s="69">
        <v>36478.888899999998</v>
      </c>
      <c r="L21" s="70">
        <v>11.648192242971</v>
      </c>
      <c r="M21" s="70">
        <v>-0.35584591777410202</v>
      </c>
      <c r="N21" s="69">
        <v>9494594.477</v>
      </c>
      <c r="O21" s="69">
        <v>141436703.96070001</v>
      </c>
      <c r="P21" s="69">
        <v>29179</v>
      </c>
      <c r="Q21" s="69">
        <v>29750</v>
      </c>
      <c r="R21" s="70">
        <v>-1.9193277310924399</v>
      </c>
      <c r="S21" s="69">
        <v>10.6913467082491</v>
      </c>
      <c r="T21" s="69">
        <v>10.456219764705899</v>
      </c>
      <c r="U21" s="71">
        <v>2.1992266265369902</v>
      </c>
      <c r="V21" s="38"/>
      <c r="W21" s="38"/>
    </row>
    <row r="22" spans="1:23" ht="12" thickBot="1" x14ac:dyDescent="0.2">
      <c r="A22" s="52"/>
      <c r="B22" s="54" t="s">
        <v>20</v>
      </c>
      <c r="C22" s="55"/>
      <c r="D22" s="69">
        <v>838547.61589999998</v>
      </c>
      <c r="E22" s="69">
        <v>846986.56279999996</v>
      </c>
      <c r="F22" s="70">
        <v>99.003650439022095</v>
      </c>
      <c r="G22" s="69">
        <v>817928.54940000002</v>
      </c>
      <c r="H22" s="70">
        <v>2.5208884706525301</v>
      </c>
      <c r="I22" s="69">
        <v>39469.508000000002</v>
      </c>
      <c r="J22" s="70">
        <v>4.70688929902186</v>
      </c>
      <c r="K22" s="69">
        <v>110647.3808</v>
      </c>
      <c r="L22" s="70">
        <v>13.527756291324801</v>
      </c>
      <c r="M22" s="70">
        <v>-0.64328565471113297</v>
      </c>
      <c r="N22" s="69">
        <v>22806363.1963</v>
      </c>
      <c r="O22" s="69">
        <v>431297526.21820003</v>
      </c>
      <c r="P22" s="69">
        <v>52064</v>
      </c>
      <c r="Q22" s="69">
        <v>52021</v>
      </c>
      <c r="R22" s="70">
        <v>8.2658926202872005E-2</v>
      </c>
      <c r="S22" s="69">
        <v>16.106092806929901</v>
      </c>
      <c r="T22" s="69">
        <v>16.599786536206501</v>
      </c>
      <c r="U22" s="71">
        <v>-3.0652606761596402</v>
      </c>
      <c r="V22" s="38"/>
      <c r="W22" s="38"/>
    </row>
    <row r="23" spans="1:23" ht="12" thickBot="1" x14ac:dyDescent="0.2">
      <c r="A23" s="52"/>
      <c r="B23" s="54" t="s">
        <v>21</v>
      </c>
      <c r="C23" s="55"/>
      <c r="D23" s="69">
        <v>2164340.6557999998</v>
      </c>
      <c r="E23" s="69">
        <v>2601718.5827000001</v>
      </c>
      <c r="F23" s="70">
        <v>83.188884078073499</v>
      </c>
      <c r="G23" s="69">
        <v>2088161.8848000001</v>
      </c>
      <c r="H23" s="70">
        <v>3.6481257298351699</v>
      </c>
      <c r="I23" s="69">
        <v>190974.79509999999</v>
      </c>
      <c r="J23" s="70">
        <v>8.8236939313700802</v>
      </c>
      <c r="K23" s="69">
        <v>183769.75589999999</v>
      </c>
      <c r="L23" s="70">
        <v>8.8005512042760596</v>
      </c>
      <c r="M23" s="70">
        <v>3.9206882355118003E-2</v>
      </c>
      <c r="N23" s="69">
        <v>65625014.198399998</v>
      </c>
      <c r="O23" s="69">
        <v>944565941.69459999</v>
      </c>
      <c r="P23" s="69">
        <v>73468</v>
      </c>
      <c r="Q23" s="69">
        <v>74435</v>
      </c>
      <c r="R23" s="70">
        <v>-1.29912003761671</v>
      </c>
      <c r="S23" s="69">
        <v>29.4596376082104</v>
      </c>
      <c r="T23" s="69">
        <v>28.656436028749901</v>
      </c>
      <c r="U23" s="71">
        <v>2.72644758955422</v>
      </c>
      <c r="V23" s="38"/>
      <c r="W23" s="38"/>
    </row>
    <row r="24" spans="1:23" ht="12" thickBot="1" x14ac:dyDescent="0.2">
      <c r="A24" s="52"/>
      <c r="B24" s="54" t="s">
        <v>22</v>
      </c>
      <c r="C24" s="55"/>
      <c r="D24" s="69">
        <v>222986.55900000001</v>
      </c>
      <c r="E24" s="69">
        <v>263505.85149999999</v>
      </c>
      <c r="F24" s="70">
        <v>84.623000867212298</v>
      </c>
      <c r="G24" s="69">
        <v>236970.88209999999</v>
      </c>
      <c r="H24" s="70">
        <v>-5.9012833037008896</v>
      </c>
      <c r="I24" s="69">
        <v>37201.564299999998</v>
      </c>
      <c r="J24" s="70">
        <v>16.683321392479101</v>
      </c>
      <c r="K24" s="69">
        <v>37853.847900000001</v>
      </c>
      <c r="L24" s="70">
        <v>15.9740502987308</v>
      </c>
      <c r="M24" s="70">
        <v>-1.7231632612968999E-2</v>
      </c>
      <c r="N24" s="69">
        <v>5962394.7677999996</v>
      </c>
      <c r="O24" s="69">
        <v>98992496.984500006</v>
      </c>
      <c r="P24" s="69">
        <v>24561</v>
      </c>
      <c r="Q24" s="69">
        <v>23317</v>
      </c>
      <c r="R24" s="70">
        <v>5.3351631856585398</v>
      </c>
      <c r="S24" s="69">
        <v>9.0788876267252991</v>
      </c>
      <c r="T24" s="69">
        <v>8.7932495389629892</v>
      </c>
      <c r="U24" s="71">
        <v>3.1461793504469</v>
      </c>
      <c r="V24" s="38"/>
      <c r="W24" s="38"/>
    </row>
    <row r="25" spans="1:23" ht="12" thickBot="1" x14ac:dyDescent="0.2">
      <c r="A25" s="52"/>
      <c r="B25" s="54" t="s">
        <v>23</v>
      </c>
      <c r="C25" s="55"/>
      <c r="D25" s="69">
        <v>273733.283</v>
      </c>
      <c r="E25" s="69">
        <v>323919.05229999998</v>
      </c>
      <c r="F25" s="70">
        <v>84.506694205341105</v>
      </c>
      <c r="G25" s="69">
        <v>219733.8242</v>
      </c>
      <c r="H25" s="70">
        <v>24.574941521451901</v>
      </c>
      <c r="I25" s="69">
        <v>15043.7791</v>
      </c>
      <c r="J25" s="70">
        <v>5.4957800290584302</v>
      </c>
      <c r="K25" s="69">
        <v>20329.210800000001</v>
      </c>
      <c r="L25" s="70">
        <v>9.2517439561314507</v>
      </c>
      <c r="M25" s="70">
        <v>-0.25999197666837098</v>
      </c>
      <c r="N25" s="69">
        <v>7353945.6536999997</v>
      </c>
      <c r="O25" s="69">
        <v>99330276.998300001</v>
      </c>
      <c r="P25" s="69">
        <v>19232</v>
      </c>
      <c r="Q25" s="69">
        <v>18019</v>
      </c>
      <c r="R25" s="70">
        <v>6.73178311782008</v>
      </c>
      <c r="S25" s="69">
        <v>14.233219789933401</v>
      </c>
      <c r="T25" s="69">
        <v>14.0263394195016</v>
      </c>
      <c r="U25" s="71">
        <v>1.4535036589410599</v>
      </c>
      <c r="V25" s="38"/>
      <c r="W25" s="38"/>
    </row>
    <row r="26" spans="1:23" ht="12" thickBot="1" x14ac:dyDescent="0.2">
      <c r="A26" s="52"/>
      <c r="B26" s="54" t="s">
        <v>24</v>
      </c>
      <c r="C26" s="55"/>
      <c r="D26" s="69">
        <v>500529.04489999998</v>
      </c>
      <c r="E26" s="69">
        <v>617825.2145</v>
      </c>
      <c r="F26" s="70">
        <v>81.014667765716396</v>
      </c>
      <c r="G26" s="69">
        <v>438228.68780000001</v>
      </c>
      <c r="H26" s="70">
        <v>14.216403178158201</v>
      </c>
      <c r="I26" s="69">
        <v>107992.0925</v>
      </c>
      <c r="J26" s="70">
        <v>21.575589588727201</v>
      </c>
      <c r="K26" s="69">
        <v>92297.763399999996</v>
      </c>
      <c r="L26" s="70">
        <v>21.0615521004237</v>
      </c>
      <c r="M26" s="70">
        <v>0.170040188644485</v>
      </c>
      <c r="N26" s="69">
        <v>12431712.5995</v>
      </c>
      <c r="O26" s="69">
        <v>202776619.14820001</v>
      </c>
      <c r="P26" s="69">
        <v>42974</v>
      </c>
      <c r="Q26" s="69">
        <v>41281</v>
      </c>
      <c r="R26" s="70">
        <v>4.1011603401080299</v>
      </c>
      <c r="S26" s="69">
        <v>11.647252871503699</v>
      </c>
      <c r="T26" s="69">
        <v>12.362947464935401</v>
      </c>
      <c r="U26" s="71">
        <v>-6.1447501941232003</v>
      </c>
      <c r="V26" s="38"/>
      <c r="W26" s="38"/>
    </row>
    <row r="27" spans="1:23" ht="12" thickBot="1" x14ac:dyDescent="0.2">
      <c r="A27" s="52"/>
      <c r="B27" s="54" t="s">
        <v>25</v>
      </c>
      <c r="C27" s="55"/>
      <c r="D27" s="69">
        <v>213637.24960000001</v>
      </c>
      <c r="E27" s="69">
        <v>255799.2855</v>
      </c>
      <c r="F27" s="70">
        <v>83.517531795451404</v>
      </c>
      <c r="G27" s="69">
        <v>214231.3707</v>
      </c>
      <c r="H27" s="70">
        <v>-0.27732684436397897</v>
      </c>
      <c r="I27" s="69">
        <v>59671.295599999998</v>
      </c>
      <c r="J27" s="70">
        <v>27.931128916761701</v>
      </c>
      <c r="K27" s="69">
        <v>64625.476999999999</v>
      </c>
      <c r="L27" s="70">
        <v>30.1662061857871</v>
      </c>
      <c r="M27" s="70">
        <v>-7.6659881365363003E-2</v>
      </c>
      <c r="N27" s="69">
        <v>5960277.7154000001</v>
      </c>
      <c r="O27" s="69">
        <v>91077857.933599994</v>
      </c>
      <c r="P27" s="69">
        <v>30526</v>
      </c>
      <c r="Q27" s="69">
        <v>30911</v>
      </c>
      <c r="R27" s="70">
        <v>-1.24551130665459</v>
      </c>
      <c r="S27" s="69">
        <v>6.9985340234554201</v>
      </c>
      <c r="T27" s="69">
        <v>7.4270691857267597</v>
      </c>
      <c r="U27" s="71">
        <v>-6.1232132448756103</v>
      </c>
      <c r="V27" s="38"/>
      <c r="W27" s="38"/>
    </row>
    <row r="28" spans="1:23" ht="12" thickBot="1" x14ac:dyDescent="0.2">
      <c r="A28" s="52"/>
      <c r="B28" s="54" t="s">
        <v>26</v>
      </c>
      <c r="C28" s="55"/>
      <c r="D28" s="69">
        <v>962727.75280000002</v>
      </c>
      <c r="E28" s="69">
        <v>1283473.7283000001</v>
      </c>
      <c r="F28" s="70">
        <v>75.009541027003493</v>
      </c>
      <c r="G28" s="69">
        <v>882745.91749999998</v>
      </c>
      <c r="H28" s="70">
        <v>9.0605726647271698</v>
      </c>
      <c r="I28" s="69">
        <v>33708.852099999996</v>
      </c>
      <c r="J28" s="70">
        <v>3.50138987911807</v>
      </c>
      <c r="K28" s="69">
        <v>42140.085899999998</v>
      </c>
      <c r="L28" s="70">
        <v>4.7737503017112504</v>
      </c>
      <c r="M28" s="70">
        <v>-0.20007633159570701</v>
      </c>
      <c r="N28" s="69">
        <v>28578388.9476</v>
      </c>
      <c r="O28" s="69">
        <v>322460271.75669998</v>
      </c>
      <c r="P28" s="69">
        <v>46258</v>
      </c>
      <c r="Q28" s="69">
        <v>47019</v>
      </c>
      <c r="R28" s="70">
        <v>-1.6184946510984899</v>
      </c>
      <c r="S28" s="69">
        <v>20.812135258766101</v>
      </c>
      <c r="T28" s="69">
        <v>20.3114469363449</v>
      </c>
      <c r="U28" s="71">
        <v>2.40575181833051</v>
      </c>
      <c r="V28" s="38"/>
      <c r="W28" s="38"/>
    </row>
    <row r="29" spans="1:23" ht="12" thickBot="1" x14ac:dyDescent="0.2">
      <c r="A29" s="52"/>
      <c r="B29" s="54" t="s">
        <v>27</v>
      </c>
      <c r="C29" s="55"/>
      <c r="D29" s="69">
        <v>601850.56409999996</v>
      </c>
      <c r="E29" s="69">
        <v>542205.1226</v>
      </c>
      <c r="F29" s="70">
        <v>111.00053079801</v>
      </c>
      <c r="G29" s="69">
        <v>499470.79680000001</v>
      </c>
      <c r="H29" s="70">
        <v>20.497648302148001</v>
      </c>
      <c r="I29" s="69">
        <v>79599.841199999995</v>
      </c>
      <c r="J29" s="70">
        <v>13.225848067291</v>
      </c>
      <c r="K29" s="69">
        <v>74344.281499999997</v>
      </c>
      <c r="L29" s="70">
        <v>14.884610266767901</v>
      </c>
      <c r="M29" s="70">
        <v>7.0692184979956996E-2</v>
      </c>
      <c r="N29" s="69">
        <v>15005246.750499999</v>
      </c>
      <c r="O29" s="69">
        <v>220423330.64199999</v>
      </c>
      <c r="P29" s="69">
        <v>104253</v>
      </c>
      <c r="Q29" s="69">
        <v>110546</v>
      </c>
      <c r="R29" s="70">
        <v>-5.6926528323051002</v>
      </c>
      <c r="S29" s="69">
        <v>5.7729807688987398</v>
      </c>
      <c r="T29" s="69">
        <v>5.5036084869647004</v>
      </c>
      <c r="U29" s="71">
        <v>4.66608659750342</v>
      </c>
      <c r="V29" s="38"/>
      <c r="W29" s="38"/>
    </row>
    <row r="30" spans="1:23" ht="12" thickBot="1" x14ac:dyDescent="0.2">
      <c r="A30" s="52"/>
      <c r="B30" s="54" t="s">
        <v>28</v>
      </c>
      <c r="C30" s="55"/>
      <c r="D30" s="69">
        <v>757768.34310000006</v>
      </c>
      <c r="E30" s="69">
        <v>945470.85699999996</v>
      </c>
      <c r="F30" s="70">
        <v>80.147192003824998</v>
      </c>
      <c r="G30" s="69">
        <v>681932.61730000004</v>
      </c>
      <c r="H30" s="70">
        <v>11.120706632314899</v>
      </c>
      <c r="I30" s="69">
        <v>69728.121100000004</v>
      </c>
      <c r="J30" s="70">
        <v>9.2017727759311008</v>
      </c>
      <c r="K30" s="69">
        <v>106337.9492</v>
      </c>
      <c r="L30" s="70">
        <v>15.5936153371029</v>
      </c>
      <c r="M30" s="70">
        <v>-0.34427810932430503</v>
      </c>
      <c r="N30" s="69">
        <v>19224444.088500001</v>
      </c>
      <c r="O30" s="69">
        <v>391158661.7274</v>
      </c>
      <c r="P30" s="69">
        <v>57554</v>
      </c>
      <c r="Q30" s="69">
        <v>57196</v>
      </c>
      <c r="R30" s="70">
        <v>0.62591789635639805</v>
      </c>
      <c r="S30" s="69">
        <v>13.1662150867012</v>
      </c>
      <c r="T30" s="69">
        <v>12.005070421008501</v>
      </c>
      <c r="U30" s="71">
        <v>8.8191227170940092</v>
      </c>
      <c r="V30" s="38"/>
      <c r="W30" s="38"/>
    </row>
    <row r="31" spans="1:23" ht="12" thickBot="1" x14ac:dyDescent="0.2">
      <c r="A31" s="52"/>
      <c r="B31" s="54" t="s">
        <v>29</v>
      </c>
      <c r="C31" s="55"/>
      <c r="D31" s="69">
        <v>551607.97699999996</v>
      </c>
      <c r="E31" s="69">
        <v>800640.72470000002</v>
      </c>
      <c r="F31" s="70">
        <v>68.895818059553207</v>
      </c>
      <c r="G31" s="69">
        <v>617594.69240000006</v>
      </c>
      <c r="H31" s="70">
        <v>-10.6844693149115</v>
      </c>
      <c r="I31" s="69">
        <v>24952.0353</v>
      </c>
      <c r="J31" s="70">
        <v>4.5235087852980804</v>
      </c>
      <c r="K31" s="69">
        <v>37201.031600000002</v>
      </c>
      <c r="L31" s="70">
        <v>6.0235348615829496</v>
      </c>
      <c r="M31" s="70">
        <v>-0.329264963179139</v>
      </c>
      <c r="N31" s="69">
        <v>38120977.494199999</v>
      </c>
      <c r="O31" s="69">
        <v>354750294.70230001</v>
      </c>
      <c r="P31" s="69">
        <v>22968</v>
      </c>
      <c r="Q31" s="69">
        <v>22695</v>
      </c>
      <c r="R31" s="70">
        <v>1.2029081295439601</v>
      </c>
      <c r="S31" s="69">
        <v>24.016369601184302</v>
      </c>
      <c r="T31" s="69">
        <v>23.3368655959462</v>
      </c>
      <c r="U31" s="71">
        <v>2.8293368919693398</v>
      </c>
      <c r="V31" s="38"/>
      <c r="W31" s="38"/>
    </row>
    <row r="32" spans="1:23" ht="12" thickBot="1" x14ac:dyDescent="0.2">
      <c r="A32" s="52"/>
      <c r="B32" s="54" t="s">
        <v>30</v>
      </c>
      <c r="C32" s="55"/>
      <c r="D32" s="69">
        <v>106428.1381</v>
      </c>
      <c r="E32" s="69">
        <v>135891.14420000001</v>
      </c>
      <c r="F32" s="70">
        <v>78.318670967522806</v>
      </c>
      <c r="G32" s="69">
        <v>114343.8198</v>
      </c>
      <c r="H32" s="70">
        <v>-6.9227018249393701</v>
      </c>
      <c r="I32" s="69">
        <v>30494.749800000001</v>
      </c>
      <c r="J32" s="70">
        <v>28.652901708519099</v>
      </c>
      <c r="K32" s="69">
        <v>31283.2582</v>
      </c>
      <c r="L32" s="70">
        <v>27.358941003298501</v>
      </c>
      <c r="M32" s="70">
        <v>-2.5205443594107001E-2</v>
      </c>
      <c r="N32" s="69">
        <v>2556827.8440999999</v>
      </c>
      <c r="O32" s="69">
        <v>47824026.102399997</v>
      </c>
      <c r="P32" s="69">
        <v>24662</v>
      </c>
      <c r="Q32" s="69">
        <v>22826</v>
      </c>
      <c r="R32" s="70">
        <v>8.0434592131779503</v>
      </c>
      <c r="S32" s="69">
        <v>4.3154706876976698</v>
      </c>
      <c r="T32" s="69">
        <v>4.4745371549986901</v>
      </c>
      <c r="U32" s="71">
        <v>-3.6859587009702302</v>
      </c>
      <c r="V32" s="38"/>
      <c r="W32" s="38"/>
    </row>
    <row r="33" spans="1:23" ht="12" thickBot="1" x14ac:dyDescent="0.2">
      <c r="A33" s="52"/>
      <c r="B33" s="54" t="s">
        <v>31</v>
      </c>
      <c r="C33" s="55"/>
      <c r="D33" s="72"/>
      <c r="E33" s="72"/>
      <c r="F33" s="72"/>
      <c r="G33" s="69">
        <v>10.341900000000001</v>
      </c>
      <c r="H33" s="72"/>
      <c r="I33" s="72"/>
      <c r="J33" s="72"/>
      <c r="K33" s="69">
        <v>2.1118000000000001</v>
      </c>
      <c r="L33" s="70">
        <v>20.4198454829383</v>
      </c>
      <c r="M33" s="72"/>
      <c r="N33" s="69">
        <v>12.3628</v>
      </c>
      <c r="O33" s="69">
        <v>5006.7956999999997</v>
      </c>
      <c r="P33" s="72"/>
      <c r="Q33" s="72"/>
      <c r="R33" s="72"/>
      <c r="S33" s="72"/>
      <c r="T33" s="72"/>
      <c r="U33" s="73"/>
      <c r="V33" s="38"/>
      <c r="W33" s="38"/>
    </row>
    <row r="34" spans="1:23" ht="12" thickBot="1" x14ac:dyDescent="0.2">
      <c r="A34" s="52"/>
      <c r="B34" s="54" t="s">
        <v>36</v>
      </c>
      <c r="C34" s="55"/>
      <c r="D34" s="72"/>
      <c r="E34" s="72"/>
      <c r="F34" s="72"/>
      <c r="G34" s="72"/>
      <c r="H34" s="72"/>
      <c r="I34" s="72"/>
      <c r="J34" s="72"/>
      <c r="K34" s="72"/>
      <c r="L34" s="72"/>
      <c r="M34" s="72"/>
      <c r="N34" s="72"/>
      <c r="O34" s="69">
        <v>10</v>
      </c>
      <c r="P34" s="72"/>
      <c r="Q34" s="72"/>
      <c r="R34" s="72"/>
      <c r="S34" s="72"/>
      <c r="T34" s="72"/>
      <c r="U34" s="73"/>
      <c r="V34" s="38"/>
      <c r="W34" s="38"/>
    </row>
    <row r="35" spans="1:23" ht="12" thickBot="1" x14ac:dyDescent="0.2">
      <c r="A35" s="52"/>
      <c r="B35" s="54" t="s">
        <v>32</v>
      </c>
      <c r="C35" s="55"/>
      <c r="D35" s="69">
        <v>178372.9192</v>
      </c>
      <c r="E35" s="69">
        <v>177472.97080000001</v>
      </c>
      <c r="F35" s="70">
        <v>100.50709040139699</v>
      </c>
      <c r="G35" s="69">
        <v>181854.98560000001</v>
      </c>
      <c r="H35" s="70">
        <v>-1.9147489349887701</v>
      </c>
      <c r="I35" s="69">
        <v>15809.2184</v>
      </c>
      <c r="J35" s="70">
        <v>8.8630148964899593</v>
      </c>
      <c r="K35" s="69">
        <v>20713.790799999999</v>
      </c>
      <c r="L35" s="70">
        <v>11.390279310549699</v>
      </c>
      <c r="M35" s="70">
        <v>-0.23677811789042499</v>
      </c>
      <c r="N35" s="69">
        <v>5278551.7873999998</v>
      </c>
      <c r="O35" s="69">
        <v>58177623.053499997</v>
      </c>
      <c r="P35" s="69">
        <v>11542</v>
      </c>
      <c r="Q35" s="69">
        <v>10007</v>
      </c>
      <c r="R35" s="70">
        <v>15.3392625162386</v>
      </c>
      <c r="S35" s="69">
        <v>15.4542470282447</v>
      </c>
      <c r="T35" s="69">
        <v>15.662776166683299</v>
      </c>
      <c r="U35" s="71">
        <v>-1.3493322454179399</v>
      </c>
      <c r="V35" s="38"/>
      <c r="W35" s="38"/>
    </row>
    <row r="36" spans="1:23" ht="12" thickBot="1" x14ac:dyDescent="0.2">
      <c r="A36" s="52"/>
      <c r="B36" s="54" t="s">
        <v>37</v>
      </c>
      <c r="C36" s="55"/>
      <c r="D36" s="72"/>
      <c r="E36" s="69">
        <v>586985.23869999999</v>
      </c>
      <c r="F36" s="72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3"/>
      <c r="V36" s="38"/>
      <c r="W36" s="38"/>
    </row>
    <row r="37" spans="1:23" ht="12" thickBot="1" x14ac:dyDescent="0.2">
      <c r="A37" s="52"/>
      <c r="B37" s="54" t="s">
        <v>38</v>
      </c>
      <c r="C37" s="55"/>
      <c r="D37" s="72"/>
      <c r="E37" s="69">
        <v>108180.2883</v>
      </c>
      <c r="F37" s="72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3"/>
      <c r="V37" s="38"/>
      <c r="W37" s="38"/>
    </row>
    <row r="38" spans="1:23" ht="12" thickBot="1" x14ac:dyDescent="0.2">
      <c r="A38" s="52"/>
      <c r="B38" s="54" t="s">
        <v>39</v>
      </c>
      <c r="C38" s="55"/>
      <c r="D38" s="72"/>
      <c r="E38" s="69">
        <v>144712.11799999999</v>
      </c>
      <c r="F38" s="72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3"/>
      <c r="V38" s="38"/>
      <c r="W38" s="38"/>
    </row>
    <row r="39" spans="1:23" ht="12" customHeight="1" thickBot="1" x14ac:dyDescent="0.2">
      <c r="A39" s="52"/>
      <c r="B39" s="54" t="s">
        <v>33</v>
      </c>
      <c r="C39" s="55"/>
      <c r="D39" s="69">
        <v>145853.8463</v>
      </c>
      <c r="E39" s="69">
        <v>378334.85600000003</v>
      </c>
      <c r="F39" s="70">
        <v>38.551522278983498</v>
      </c>
      <c r="G39" s="69">
        <v>264137.60769999999</v>
      </c>
      <c r="H39" s="70">
        <v>-44.781113310582903</v>
      </c>
      <c r="I39" s="69">
        <v>8409.7811999999994</v>
      </c>
      <c r="J39" s="70">
        <v>5.7658960756525497</v>
      </c>
      <c r="K39" s="69">
        <v>4364.6121999999996</v>
      </c>
      <c r="L39" s="70">
        <v>1.6524008973978499</v>
      </c>
      <c r="M39" s="70">
        <v>0.92681063394360697</v>
      </c>
      <c r="N39" s="69">
        <v>4825348.6432999996</v>
      </c>
      <c r="O39" s="69">
        <v>92045848.403600007</v>
      </c>
      <c r="P39" s="69">
        <v>247</v>
      </c>
      <c r="Q39" s="69">
        <v>271</v>
      </c>
      <c r="R39" s="70">
        <v>-8.8560885608856097</v>
      </c>
      <c r="S39" s="69">
        <v>590.50140202429202</v>
      </c>
      <c r="T39" s="69">
        <v>634.57596125461305</v>
      </c>
      <c r="U39" s="71">
        <v>-7.4639211827828698</v>
      </c>
      <c r="V39" s="38"/>
      <c r="W39" s="38"/>
    </row>
    <row r="40" spans="1:23" ht="12" thickBot="1" x14ac:dyDescent="0.2">
      <c r="A40" s="52"/>
      <c r="B40" s="54" t="s">
        <v>34</v>
      </c>
      <c r="C40" s="55"/>
      <c r="D40" s="69">
        <v>316153.92450000002</v>
      </c>
      <c r="E40" s="69">
        <v>424654.35440000001</v>
      </c>
      <c r="F40" s="70">
        <v>74.449707444233894</v>
      </c>
      <c r="G40" s="69">
        <v>379946.842</v>
      </c>
      <c r="H40" s="70">
        <v>-16.789958606893801</v>
      </c>
      <c r="I40" s="69">
        <v>19322.837500000001</v>
      </c>
      <c r="J40" s="70">
        <v>6.1118448966145902</v>
      </c>
      <c r="K40" s="69">
        <v>27510.340700000001</v>
      </c>
      <c r="L40" s="70">
        <v>7.2405762225021997</v>
      </c>
      <c r="M40" s="70">
        <v>-0.297615478095478</v>
      </c>
      <c r="N40" s="69">
        <v>11061631.353499999</v>
      </c>
      <c r="O40" s="69">
        <v>173738869.4499</v>
      </c>
      <c r="P40" s="69">
        <v>1832</v>
      </c>
      <c r="Q40" s="69">
        <v>1966</v>
      </c>
      <c r="R40" s="70">
        <v>-6.8158697863682596</v>
      </c>
      <c r="S40" s="69">
        <v>172.57310289301299</v>
      </c>
      <c r="T40" s="69">
        <v>181.15802512716201</v>
      </c>
      <c r="U40" s="71">
        <v>-4.9746583275325804</v>
      </c>
      <c r="V40" s="38"/>
      <c r="W40" s="38"/>
    </row>
    <row r="41" spans="1:23" ht="12" thickBot="1" x14ac:dyDescent="0.2">
      <c r="A41" s="52"/>
      <c r="B41" s="54" t="s">
        <v>40</v>
      </c>
      <c r="C41" s="55"/>
      <c r="D41" s="72"/>
      <c r="E41" s="69">
        <v>194362.18849999999</v>
      </c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3"/>
      <c r="V41" s="38"/>
      <c r="W41" s="38"/>
    </row>
    <row r="42" spans="1:23" ht="12" thickBot="1" x14ac:dyDescent="0.2">
      <c r="A42" s="52"/>
      <c r="B42" s="54" t="s">
        <v>41</v>
      </c>
      <c r="C42" s="55"/>
      <c r="D42" s="72"/>
      <c r="E42" s="69">
        <v>74819.586800000005</v>
      </c>
      <c r="F42" s="72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3"/>
      <c r="V42" s="38"/>
      <c r="W42" s="38"/>
    </row>
    <row r="43" spans="1:23" ht="12" thickBot="1" x14ac:dyDescent="0.2">
      <c r="A43" s="52"/>
      <c r="B43" s="54" t="s">
        <v>71</v>
      </c>
      <c r="C43" s="55"/>
      <c r="D43" s="72"/>
      <c r="E43" s="72"/>
      <c r="F43" s="72"/>
      <c r="G43" s="72"/>
      <c r="H43" s="72"/>
      <c r="I43" s="72"/>
      <c r="J43" s="72"/>
      <c r="K43" s="72"/>
      <c r="L43" s="72"/>
      <c r="M43" s="72"/>
      <c r="N43" s="69">
        <v>6752.1368000000002</v>
      </c>
      <c r="O43" s="69">
        <v>6923.0770000000002</v>
      </c>
      <c r="P43" s="72"/>
      <c r="Q43" s="72"/>
      <c r="R43" s="72"/>
      <c r="S43" s="72"/>
      <c r="T43" s="72"/>
      <c r="U43" s="73"/>
      <c r="V43" s="38"/>
      <c r="W43" s="38"/>
    </row>
    <row r="44" spans="1:23" ht="12" thickBot="1" x14ac:dyDescent="0.2">
      <c r="A44" s="53"/>
      <c r="B44" s="54" t="s">
        <v>35</v>
      </c>
      <c r="C44" s="55"/>
      <c r="D44" s="74">
        <v>5421.3193000000001</v>
      </c>
      <c r="E44" s="75"/>
      <c r="F44" s="75"/>
      <c r="G44" s="74">
        <v>33894.2503</v>
      </c>
      <c r="H44" s="76">
        <v>-84.005194827985306</v>
      </c>
      <c r="I44" s="74">
        <v>511.83249999999998</v>
      </c>
      <c r="J44" s="76">
        <v>9.4411059684309695</v>
      </c>
      <c r="K44" s="74">
        <v>4710.6611999999996</v>
      </c>
      <c r="L44" s="76">
        <v>13.8981129787668</v>
      </c>
      <c r="M44" s="76">
        <v>-0.89134593249881799</v>
      </c>
      <c r="N44" s="74">
        <v>422881.08199999999</v>
      </c>
      <c r="O44" s="74">
        <v>10694197.4333</v>
      </c>
      <c r="P44" s="74">
        <v>25</v>
      </c>
      <c r="Q44" s="74">
        <v>27</v>
      </c>
      <c r="R44" s="76">
        <v>-7.4074074074074101</v>
      </c>
      <c r="S44" s="74">
        <v>216.85277199999999</v>
      </c>
      <c r="T44" s="74">
        <v>314.774574074074</v>
      </c>
      <c r="U44" s="77">
        <v>-45.155891331688402</v>
      </c>
      <c r="V44" s="38"/>
      <c r="W44" s="38"/>
    </row>
  </sheetData>
  <mergeCells count="42">
    <mergeCell ref="A1:U4"/>
    <mergeCell ref="W1:W4"/>
    <mergeCell ref="B6:C6"/>
    <mergeCell ref="A7:C7"/>
    <mergeCell ref="A8:A44"/>
    <mergeCell ref="B8:C8"/>
    <mergeCell ref="B9:C9"/>
    <mergeCell ref="B10:C10"/>
    <mergeCell ref="B11:C11"/>
    <mergeCell ref="B12:C12"/>
    <mergeCell ref="B23:C23"/>
    <mergeCell ref="B24:C24"/>
    <mergeCell ref="B13:C13"/>
    <mergeCell ref="B14:C14"/>
    <mergeCell ref="B15:C15"/>
    <mergeCell ref="B16:C16"/>
    <mergeCell ref="B17:C17"/>
    <mergeCell ref="B18:C18"/>
    <mergeCell ref="B34:C34"/>
    <mergeCell ref="B35:C35"/>
    <mergeCell ref="B36:C36"/>
    <mergeCell ref="B25:C25"/>
    <mergeCell ref="B26:C26"/>
    <mergeCell ref="B27:C27"/>
    <mergeCell ref="B28:C28"/>
    <mergeCell ref="B29:C29"/>
    <mergeCell ref="B30:C30"/>
    <mergeCell ref="B43:C43"/>
    <mergeCell ref="B44:C44"/>
    <mergeCell ref="B37:C37"/>
    <mergeCell ref="B38:C38"/>
    <mergeCell ref="B39:C39"/>
    <mergeCell ref="B40:C40"/>
    <mergeCell ref="B41:C41"/>
    <mergeCell ref="B42:C42"/>
    <mergeCell ref="B31:C31"/>
    <mergeCell ref="B32:C32"/>
    <mergeCell ref="B33:C33"/>
    <mergeCell ref="B19:C19"/>
    <mergeCell ref="B20:C20"/>
    <mergeCell ref="B21:C21"/>
    <mergeCell ref="B22:C22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62"/>
  <sheetViews>
    <sheetView workbookViewId="0">
      <selection sqref="A1:H30"/>
    </sheetView>
  </sheetViews>
  <sheetFormatPr defaultRowHeight="13.5" x14ac:dyDescent="0.1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 x14ac:dyDescent="0.2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 x14ac:dyDescent="0.2">
      <c r="A2" s="32">
        <v>1</v>
      </c>
      <c r="B2" s="33">
        <v>12</v>
      </c>
      <c r="C2" s="32">
        <v>47969</v>
      </c>
      <c r="D2" s="32">
        <v>522599.288411966</v>
      </c>
      <c r="E2" s="32">
        <v>391128.02212136798</v>
      </c>
      <c r="F2" s="32">
        <v>131471.266290598</v>
      </c>
      <c r="G2" s="32">
        <v>391128.02212136798</v>
      </c>
      <c r="H2" s="32">
        <v>0.25157184329527699</v>
      </c>
    </row>
    <row r="3" spans="1:8" ht="14.25" x14ac:dyDescent="0.2">
      <c r="A3" s="32">
        <v>2</v>
      </c>
      <c r="B3" s="33">
        <v>13</v>
      </c>
      <c r="C3" s="32">
        <v>11414.382</v>
      </c>
      <c r="D3" s="32">
        <v>64261.820143801502</v>
      </c>
      <c r="E3" s="32">
        <v>49952.283861235897</v>
      </c>
      <c r="F3" s="32">
        <v>14309.536282565599</v>
      </c>
      <c r="G3" s="32">
        <v>49952.283861235897</v>
      </c>
      <c r="H3" s="32">
        <v>0.222675552148142</v>
      </c>
    </row>
    <row r="4" spans="1:8" ht="14.25" x14ac:dyDescent="0.2">
      <c r="A4" s="32">
        <v>3</v>
      </c>
      <c r="B4" s="33">
        <v>14</v>
      </c>
      <c r="C4" s="32">
        <v>85264</v>
      </c>
      <c r="D4" s="32">
        <v>80729.561915384606</v>
      </c>
      <c r="E4" s="32">
        <v>57509.0857666667</v>
      </c>
      <c r="F4" s="32">
        <v>23220.476148717898</v>
      </c>
      <c r="G4" s="32">
        <v>57509.0857666667</v>
      </c>
      <c r="H4" s="32">
        <v>0.28763287695102502</v>
      </c>
    </row>
    <row r="5" spans="1:8" ht="14.25" x14ac:dyDescent="0.2">
      <c r="A5" s="32">
        <v>4</v>
      </c>
      <c r="B5" s="33">
        <v>15</v>
      </c>
      <c r="C5" s="32">
        <v>3534</v>
      </c>
      <c r="D5" s="32">
        <v>57013.990958119699</v>
      </c>
      <c r="E5" s="32">
        <v>46533.838476923098</v>
      </c>
      <c r="F5" s="32">
        <v>10480.152481196599</v>
      </c>
      <c r="G5" s="32">
        <v>46533.838476923098</v>
      </c>
      <c r="H5" s="32">
        <v>0.183817205304833</v>
      </c>
    </row>
    <row r="6" spans="1:8" ht="14.25" x14ac:dyDescent="0.2">
      <c r="A6" s="32">
        <v>5</v>
      </c>
      <c r="B6" s="33">
        <v>16</v>
      </c>
      <c r="C6" s="32">
        <v>2971</v>
      </c>
      <c r="D6" s="32">
        <v>190876.92894273499</v>
      </c>
      <c r="E6" s="32">
        <v>158498.225394017</v>
      </c>
      <c r="F6" s="32">
        <v>32378.703548717898</v>
      </c>
      <c r="G6" s="32">
        <v>158498.225394017</v>
      </c>
      <c r="H6" s="32">
        <v>0.169631310227292</v>
      </c>
    </row>
    <row r="7" spans="1:8" ht="14.25" x14ac:dyDescent="0.2">
      <c r="A7" s="32">
        <v>6</v>
      </c>
      <c r="B7" s="33">
        <v>17</v>
      </c>
      <c r="C7" s="32">
        <v>16364</v>
      </c>
      <c r="D7" s="32">
        <v>304003.544244444</v>
      </c>
      <c r="E7" s="32">
        <v>232342.72631453001</v>
      </c>
      <c r="F7" s="32">
        <v>71660.817929914498</v>
      </c>
      <c r="G7" s="32">
        <v>232342.72631453001</v>
      </c>
      <c r="H7" s="32">
        <v>0.235723626538687</v>
      </c>
    </row>
    <row r="8" spans="1:8" ht="14.25" x14ac:dyDescent="0.2">
      <c r="A8" s="32">
        <v>7</v>
      </c>
      <c r="B8" s="33">
        <v>18</v>
      </c>
      <c r="C8" s="32">
        <v>95139</v>
      </c>
      <c r="D8" s="32">
        <v>170679.79043589701</v>
      </c>
      <c r="E8" s="32">
        <v>137163.158920513</v>
      </c>
      <c r="F8" s="32">
        <v>33516.631515384601</v>
      </c>
      <c r="G8" s="32">
        <v>137163.158920513</v>
      </c>
      <c r="H8" s="32">
        <v>0.19637141239620001</v>
      </c>
    </row>
    <row r="9" spans="1:8" ht="14.25" x14ac:dyDescent="0.2">
      <c r="A9" s="32">
        <v>8</v>
      </c>
      <c r="B9" s="33">
        <v>19</v>
      </c>
      <c r="C9" s="32">
        <v>12580</v>
      </c>
      <c r="D9" s="32">
        <v>97722.389631623897</v>
      </c>
      <c r="E9" s="32">
        <v>79806.598502564098</v>
      </c>
      <c r="F9" s="32">
        <v>17915.791129059799</v>
      </c>
      <c r="G9" s="32">
        <v>79806.598502564098</v>
      </c>
      <c r="H9" s="32">
        <v>0.18333353488996201</v>
      </c>
    </row>
    <row r="10" spans="1:8" ht="14.25" x14ac:dyDescent="0.2">
      <c r="A10" s="32">
        <v>9</v>
      </c>
      <c r="B10" s="33">
        <v>21</v>
      </c>
      <c r="C10" s="32">
        <v>130193</v>
      </c>
      <c r="D10" s="32">
        <v>532181.55456324795</v>
      </c>
      <c r="E10" s="32">
        <v>513278.01525470102</v>
      </c>
      <c r="F10" s="32">
        <v>18903.539308546999</v>
      </c>
      <c r="G10" s="32">
        <v>513278.01525470102</v>
      </c>
      <c r="H10" s="36">
        <v>3.5520846497697198E-2</v>
      </c>
    </row>
    <row r="11" spans="1:8" ht="14.25" x14ac:dyDescent="0.2">
      <c r="A11" s="32">
        <v>10</v>
      </c>
      <c r="B11" s="33">
        <v>22</v>
      </c>
      <c r="C11" s="32">
        <v>23270</v>
      </c>
      <c r="D11" s="32">
        <v>422945.93730769202</v>
      </c>
      <c r="E11" s="32">
        <v>371852.414630769</v>
      </c>
      <c r="F11" s="32">
        <v>51093.522676923101</v>
      </c>
      <c r="G11" s="32">
        <v>371852.414630769</v>
      </c>
      <c r="H11" s="32">
        <v>0.120803909365259</v>
      </c>
    </row>
    <row r="12" spans="1:8" ht="14.25" x14ac:dyDescent="0.2">
      <c r="A12" s="32">
        <v>11</v>
      </c>
      <c r="B12" s="33">
        <v>23</v>
      </c>
      <c r="C12" s="32">
        <v>154557.204</v>
      </c>
      <c r="D12" s="32">
        <v>1191762.1986358999</v>
      </c>
      <c r="E12" s="32">
        <v>1006528.82191624</v>
      </c>
      <c r="F12" s="32">
        <v>185233.376719658</v>
      </c>
      <c r="G12" s="32">
        <v>1006528.82191624</v>
      </c>
      <c r="H12" s="32">
        <v>0.155428135689887</v>
      </c>
    </row>
    <row r="13" spans="1:8" ht="14.25" x14ac:dyDescent="0.2">
      <c r="A13" s="32">
        <v>12</v>
      </c>
      <c r="B13" s="33">
        <v>24</v>
      </c>
      <c r="C13" s="32">
        <v>30433.358</v>
      </c>
      <c r="D13" s="32">
        <v>528899.23851453001</v>
      </c>
      <c r="E13" s="32">
        <v>499205.12435470102</v>
      </c>
      <c r="F13" s="32">
        <v>29694.1141598291</v>
      </c>
      <c r="G13" s="32">
        <v>499205.12435470102</v>
      </c>
      <c r="H13" s="32">
        <v>5.61432348498518E-2</v>
      </c>
    </row>
    <row r="14" spans="1:8" ht="14.25" x14ac:dyDescent="0.2">
      <c r="A14" s="32">
        <v>13</v>
      </c>
      <c r="B14" s="33">
        <v>25</v>
      </c>
      <c r="C14" s="32">
        <v>79823</v>
      </c>
      <c r="D14" s="32">
        <v>898264.52500000002</v>
      </c>
      <c r="E14" s="32">
        <v>855203.72840000002</v>
      </c>
      <c r="F14" s="32">
        <v>43060.796600000001</v>
      </c>
      <c r="G14" s="32">
        <v>855203.72840000002</v>
      </c>
      <c r="H14" s="32">
        <v>4.7937768220335797E-2</v>
      </c>
    </row>
    <row r="15" spans="1:8" ht="14.25" x14ac:dyDescent="0.2">
      <c r="A15" s="32">
        <v>14</v>
      </c>
      <c r="B15" s="33">
        <v>26</v>
      </c>
      <c r="C15" s="32">
        <v>64488</v>
      </c>
      <c r="D15" s="32">
        <v>311962.44210940198</v>
      </c>
      <c r="E15" s="32">
        <v>288464.78028205101</v>
      </c>
      <c r="F15" s="32">
        <v>23497.661827350399</v>
      </c>
      <c r="G15" s="32">
        <v>288464.78028205101</v>
      </c>
      <c r="H15" s="32">
        <v>7.5322085788487494E-2</v>
      </c>
    </row>
    <row r="16" spans="1:8" ht="14.25" x14ac:dyDescent="0.2">
      <c r="A16" s="32">
        <v>15</v>
      </c>
      <c r="B16" s="33">
        <v>27</v>
      </c>
      <c r="C16" s="32">
        <v>110915.02099999999</v>
      </c>
      <c r="D16" s="32">
        <v>838548.11753333302</v>
      </c>
      <c r="E16" s="32">
        <v>799078.11100000003</v>
      </c>
      <c r="F16" s="32">
        <v>39470.006533333297</v>
      </c>
      <c r="G16" s="32">
        <v>799078.11100000003</v>
      </c>
      <c r="H16" s="32">
        <v>4.7069459352479401E-2</v>
      </c>
    </row>
    <row r="17" spans="1:8" ht="14.25" x14ac:dyDescent="0.2">
      <c r="A17" s="32">
        <v>16</v>
      </c>
      <c r="B17" s="33">
        <v>29</v>
      </c>
      <c r="C17" s="32">
        <v>174454</v>
      </c>
      <c r="D17" s="32">
        <v>2164341.86414957</v>
      </c>
      <c r="E17" s="32">
        <v>1973365.88594359</v>
      </c>
      <c r="F17" s="32">
        <v>190975.978205983</v>
      </c>
      <c r="G17" s="32">
        <v>1973365.88594359</v>
      </c>
      <c r="H17" s="32">
        <v>8.8237436686566403E-2</v>
      </c>
    </row>
    <row r="18" spans="1:8" ht="14.25" x14ac:dyDescent="0.2">
      <c r="A18" s="32">
        <v>17</v>
      </c>
      <c r="B18" s="33">
        <v>31</v>
      </c>
      <c r="C18" s="32">
        <v>24386.674999999999</v>
      </c>
      <c r="D18" s="32">
        <v>222986.545060442</v>
      </c>
      <c r="E18" s="32">
        <v>185784.98816901201</v>
      </c>
      <c r="F18" s="32">
        <v>37201.556891430002</v>
      </c>
      <c r="G18" s="32">
        <v>185784.98816901201</v>
      </c>
      <c r="H18" s="32">
        <v>0.16683319112974401</v>
      </c>
    </row>
    <row r="19" spans="1:8" ht="14.25" x14ac:dyDescent="0.2">
      <c r="A19" s="32">
        <v>18</v>
      </c>
      <c r="B19" s="33">
        <v>32</v>
      </c>
      <c r="C19" s="32">
        <v>17431.431</v>
      </c>
      <c r="D19" s="32">
        <v>273733.27990586899</v>
      </c>
      <c r="E19" s="32">
        <v>258689.48909101699</v>
      </c>
      <c r="F19" s="32">
        <v>15043.790814852</v>
      </c>
      <c r="G19" s="32">
        <v>258689.48909101699</v>
      </c>
      <c r="H19" s="32">
        <v>5.4957843708390797E-2</v>
      </c>
    </row>
    <row r="20" spans="1:8" ht="14.25" x14ac:dyDescent="0.2">
      <c r="A20" s="32">
        <v>19</v>
      </c>
      <c r="B20" s="33">
        <v>33</v>
      </c>
      <c r="C20" s="32">
        <v>38987.873</v>
      </c>
      <c r="D20" s="32">
        <v>500529.03877136402</v>
      </c>
      <c r="E20" s="32">
        <v>392536.94311440701</v>
      </c>
      <c r="F20" s="32">
        <v>107992.095656957</v>
      </c>
      <c r="G20" s="32">
        <v>392536.94311440701</v>
      </c>
      <c r="H20" s="32">
        <v>0.215755904836296</v>
      </c>
    </row>
    <row r="21" spans="1:8" ht="14.25" x14ac:dyDescent="0.2">
      <c r="A21" s="32">
        <v>20</v>
      </c>
      <c r="B21" s="33">
        <v>34</v>
      </c>
      <c r="C21" s="32">
        <v>37110.758000000002</v>
      </c>
      <c r="D21" s="32">
        <v>213637.125668247</v>
      </c>
      <c r="E21" s="32">
        <v>153965.961402393</v>
      </c>
      <c r="F21" s="32">
        <v>59671.164265854401</v>
      </c>
      <c r="G21" s="32">
        <v>153965.961402393</v>
      </c>
      <c r="H21" s="32">
        <v>0.27931083644383298</v>
      </c>
    </row>
    <row r="22" spans="1:8" ht="14.25" x14ac:dyDescent="0.2">
      <c r="A22" s="32">
        <v>21</v>
      </c>
      <c r="B22" s="33">
        <v>35</v>
      </c>
      <c r="C22" s="32">
        <v>40594.911999999997</v>
      </c>
      <c r="D22" s="32">
        <v>962727.750289827</v>
      </c>
      <c r="E22" s="32">
        <v>929018.89487433597</v>
      </c>
      <c r="F22" s="32">
        <v>33708.8554154905</v>
      </c>
      <c r="G22" s="32">
        <v>929018.89487433597</v>
      </c>
      <c r="H22" s="32">
        <v>3.5013902326324897E-2</v>
      </c>
    </row>
    <row r="23" spans="1:8" ht="14.25" x14ac:dyDescent="0.2">
      <c r="A23" s="32">
        <v>22</v>
      </c>
      <c r="B23" s="33">
        <v>36</v>
      </c>
      <c r="C23" s="32">
        <v>189846.64799999999</v>
      </c>
      <c r="D23" s="32">
        <v>601850.56387433596</v>
      </c>
      <c r="E23" s="32">
        <v>522250.70621013199</v>
      </c>
      <c r="F23" s="32">
        <v>79599.857664203897</v>
      </c>
      <c r="G23" s="32">
        <v>522250.70621013199</v>
      </c>
      <c r="H23" s="32">
        <v>0.13225850807846701</v>
      </c>
    </row>
    <row r="24" spans="1:8" ht="14.25" x14ac:dyDescent="0.2">
      <c r="A24" s="32">
        <v>23</v>
      </c>
      <c r="B24" s="33">
        <v>37</v>
      </c>
      <c r="C24" s="32">
        <v>86824.404999999999</v>
      </c>
      <c r="D24" s="32">
        <v>757768.30315044196</v>
      </c>
      <c r="E24" s="32">
        <v>688040.17609031498</v>
      </c>
      <c r="F24" s="32">
        <v>69728.127060127896</v>
      </c>
      <c r="G24" s="32">
        <v>688040.17609031498</v>
      </c>
      <c r="H24" s="32">
        <v>9.2017740475856896E-2</v>
      </c>
    </row>
    <row r="25" spans="1:8" ht="14.25" x14ac:dyDescent="0.2">
      <c r="A25" s="32">
        <v>24</v>
      </c>
      <c r="B25" s="33">
        <v>38</v>
      </c>
      <c r="C25" s="32">
        <v>106422.071</v>
      </c>
      <c r="D25" s="32">
        <v>551607.930927434</v>
      </c>
      <c r="E25" s="32">
        <v>526656.27304070804</v>
      </c>
      <c r="F25" s="32">
        <v>24951.657886725701</v>
      </c>
      <c r="G25" s="32">
        <v>526656.27304070804</v>
      </c>
      <c r="H25" s="32">
        <v>4.5234407425530899E-2</v>
      </c>
    </row>
    <row r="26" spans="1:8" ht="14.25" x14ac:dyDescent="0.2">
      <c r="A26" s="32">
        <v>25</v>
      </c>
      <c r="B26" s="33">
        <v>39</v>
      </c>
      <c r="C26" s="32">
        <v>94246.815000000002</v>
      </c>
      <c r="D26" s="32">
        <v>106428.05698306501</v>
      </c>
      <c r="E26" s="32">
        <v>75933.378888071195</v>
      </c>
      <c r="F26" s="32">
        <v>30494.6780949936</v>
      </c>
      <c r="G26" s="32">
        <v>75933.378888071195</v>
      </c>
      <c r="H26" s="32">
        <v>0.28652856172922497</v>
      </c>
    </row>
    <row r="27" spans="1:8" ht="14.25" x14ac:dyDescent="0.2">
      <c r="A27" s="32">
        <v>26</v>
      </c>
      <c r="B27" s="33">
        <v>42</v>
      </c>
      <c r="C27" s="32">
        <v>9291.6530000000002</v>
      </c>
      <c r="D27" s="32">
        <v>178372.9191</v>
      </c>
      <c r="E27" s="32">
        <v>162563.6992</v>
      </c>
      <c r="F27" s="32">
        <v>15809.2199</v>
      </c>
      <c r="G27" s="32">
        <v>162563.6992</v>
      </c>
      <c r="H27" s="32">
        <v>8.8630157423935998E-2</v>
      </c>
    </row>
    <row r="28" spans="1:8" ht="14.25" x14ac:dyDescent="0.2">
      <c r="A28" s="32">
        <v>27</v>
      </c>
      <c r="B28" s="33">
        <v>75</v>
      </c>
      <c r="C28" s="32">
        <v>248</v>
      </c>
      <c r="D28" s="32">
        <v>145853.84615384601</v>
      </c>
      <c r="E28" s="32">
        <v>137444.06410256401</v>
      </c>
      <c r="F28" s="32">
        <v>8409.7820512820508</v>
      </c>
      <c r="G28" s="32">
        <v>137444.06410256401</v>
      </c>
      <c r="H28" s="32">
        <v>5.7658966650844697E-2</v>
      </c>
    </row>
    <row r="29" spans="1:8" ht="14.25" x14ac:dyDescent="0.2">
      <c r="A29" s="32">
        <v>28</v>
      </c>
      <c r="B29" s="33">
        <v>76</v>
      </c>
      <c r="C29" s="32">
        <v>3785</v>
      </c>
      <c r="D29" s="32">
        <v>316153.91901196598</v>
      </c>
      <c r="E29" s="32">
        <v>296831.08953931602</v>
      </c>
      <c r="F29" s="32">
        <v>19322.829472649599</v>
      </c>
      <c r="G29" s="32">
        <v>296831.08953931602</v>
      </c>
      <c r="H29" s="32">
        <v>6.1118424636444998E-2</v>
      </c>
    </row>
    <row r="30" spans="1:8" ht="14.25" x14ac:dyDescent="0.2">
      <c r="A30" s="32">
        <v>29</v>
      </c>
      <c r="B30" s="33">
        <v>99</v>
      </c>
      <c r="C30" s="32">
        <v>26</v>
      </c>
      <c r="D30" s="32">
        <v>5421.3191135315001</v>
      </c>
      <c r="E30" s="32">
        <v>4909.48680130096</v>
      </c>
      <c r="F30" s="32">
        <v>511.83231223054202</v>
      </c>
      <c r="G30" s="32">
        <v>4909.48680130096</v>
      </c>
      <c r="H30" s="32">
        <v>9.4411028296235003E-2</v>
      </c>
    </row>
    <row r="31" spans="1:8" ht="14.25" x14ac:dyDescent="0.2">
      <c r="A31" s="32"/>
      <c r="B31" s="33">
        <v>40</v>
      </c>
      <c r="C31" s="32">
        <v>0</v>
      </c>
      <c r="D31" s="32">
        <v>0</v>
      </c>
      <c r="E31" s="32">
        <v>0</v>
      </c>
      <c r="F31" s="32">
        <v>0</v>
      </c>
      <c r="G31" s="32">
        <v>0</v>
      </c>
      <c r="H31" s="32">
        <v>0</v>
      </c>
    </row>
    <row r="32" spans="1:8" ht="14.25" x14ac:dyDescent="0.2">
      <c r="A32" s="32"/>
      <c r="B32" s="33"/>
      <c r="C32" s="32"/>
      <c r="D32" s="32"/>
      <c r="E32" s="32"/>
      <c r="F32" s="32"/>
      <c r="G32" s="32"/>
      <c r="H32" s="32"/>
    </row>
    <row r="33" spans="1:8" ht="14.25" x14ac:dyDescent="0.2">
      <c r="A33" s="32"/>
      <c r="B33" s="33"/>
      <c r="C33" s="32"/>
      <c r="D33" s="32"/>
      <c r="E33" s="32"/>
      <c r="F33" s="32"/>
      <c r="G33" s="32"/>
      <c r="H33" s="32"/>
    </row>
    <row r="34" spans="1:8" ht="14.25" x14ac:dyDescent="0.2">
      <c r="A34" s="32"/>
      <c r="B34" s="33"/>
      <c r="C34" s="32"/>
      <c r="D34" s="32"/>
      <c r="E34" s="32"/>
      <c r="F34" s="32"/>
      <c r="G34" s="32"/>
      <c r="H34" s="32"/>
    </row>
    <row r="35" spans="1:8" ht="14.25" x14ac:dyDescent="0.2">
      <c r="A35" s="32"/>
      <c r="B35" s="33"/>
      <c r="C35" s="32"/>
      <c r="D35" s="32"/>
      <c r="E35" s="32"/>
      <c r="F35" s="32"/>
      <c r="G35" s="32"/>
      <c r="H35" s="32"/>
    </row>
    <row r="36" spans="1:8" ht="14.25" x14ac:dyDescent="0.2">
      <c r="A36" s="32"/>
      <c r="B36" s="33"/>
      <c r="C36" s="32"/>
      <c r="D36" s="32"/>
      <c r="E36" s="32"/>
      <c r="F36" s="32"/>
      <c r="G36" s="32"/>
      <c r="H36" s="32"/>
    </row>
    <row r="37" spans="1:8" ht="14.25" x14ac:dyDescent="0.2">
      <c r="A37" s="32"/>
      <c r="B37" s="33"/>
      <c r="C37" s="32"/>
      <c r="D37" s="32"/>
      <c r="E37" s="32"/>
      <c r="F37" s="32"/>
      <c r="G37" s="32"/>
      <c r="H37" s="32"/>
    </row>
    <row r="38" spans="1:8" ht="14.25" x14ac:dyDescent="0.2">
      <c r="A38" s="32"/>
      <c r="B38" s="33"/>
      <c r="C38" s="32"/>
      <c r="D38" s="32"/>
      <c r="E38" s="32"/>
      <c r="F38" s="32"/>
      <c r="G38" s="32"/>
      <c r="H38" s="32"/>
    </row>
    <row r="39" spans="1:8" ht="14.25" x14ac:dyDescent="0.2">
      <c r="A39" s="32"/>
      <c r="B39" s="33"/>
      <c r="C39" s="32"/>
      <c r="D39" s="32"/>
      <c r="E39" s="32"/>
      <c r="F39" s="32"/>
      <c r="G39" s="32"/>
      <c r="H39" s="32"/>
    </row>
    <row r="40" spans="1:8" ht="14.25" x14ac:dyDescent="0.2">
      <c r="A40" s="32"/>
      <c r="B40" s="33"/>
      <c r="C40" s="32"/>
      <c r="D40" s="32"/>
      <c r="E40" s="32"/>
      <c r="F40" s="32"/>
      <c r="G40" s="32"/>
      <c r="H40" s="32"/>
    </row>
    <row r="41" spans="1:8" ht="14.25" x14ac:dyDescent="0.2">
      <c r="A41" s="32"/>
      <c r="B41" s="33"/>
      <c r="C41" s="32"/>
      <c r="D41" s="32"/>
      <c r="E41" s="32"/>
      <c r="F41" s="32"/>
      <c r="G41" s="32"/>
      <c r="H41" s="32"/>
    </row>
    <row r="42" spans="1:8" ht="14.25" x14ac:dyDescent="0.2">
      <c r="A42" s="32"/>
      <c r="B42" s="33"/>
      <c r="C42" s="33"/>
      <c r="D42" s="33"/>
      <c r="E42" s="33"/>
      <c r="F42" s="33"/>
      <c r="G42" s="33"/>
      <c r="H42" s="33"/>
    </row>
    <row r="43" spans="1:8" ht="14.25" x14ac:dyDescent="0.2">
      <c r="A43" s="32"/>
      <c r="B43" s="33"/>
      <c r="C43" s="33"/>
      <c r="D43" s="33"/>
      <c r="E43" s="33"/>
      <c r="F43" s="33"/>
      <c r="G43" s="33"/>
      <c r="H43" s="33"/>
    </row>
    <row r="44" spans="1:8" ht="14.25" x14ac:dyDescent="0.2">
      <c r="A44" s="32"/>
      <c r="B44" s="33"/>
      <c r="C44" s="32"/>
      <c r="D44" s="32"/>
      <c r="E44" s="32"/>
      <c r="F44" s="32"/>
      <c r="G44" s="32"/>
      <c r="H44" s="32"/>
    </row>
    <row r="45" spans="1:8" ht="14.25" x14ac:dyDescent="0.2">
      <c r="A45" s="32"/>
      <c r="B45" s="33"/>
      <c r="C45" s="32"/>
      <c r="D45" s="32"/>
      <c r="E45" s="32"/>
      <c r="F45" s="32"/>
      <c r="G45" s="32"/>
      <c r="H45" s="32"/>
    </row>
    <row r="46" spans="1:8" ht="14.25" x14ac:dyDescent="0.2">
      <c r="A46" s="32"/>
      <c r="B46" s="33"/>
      <c r="C46" s="32"/>
      <c r="D46" s="32"/>
      <c r="E46" s="32"/>
      <c r="F46" s="32"/>
      <c r="G46" s="32"/>
      <c r="H46" s="32"/>
    </row>
    <row r="47" spans="1:8" ht="14.25" x14ac:dyDescent="0.2">
      <c r="A47" s="32"/>
      <c r="B47" s="33"/>
      <c r="C47" s="32"/>
      <c r="D47" s="32"/>
      <c r="E47" s="32"/>
      <c r="F47" s="32"/>
      <c r="G47" s="32"/>
      <c r="H47" s="32"/>
    </row>
    <row r="48" spans="1:8" ht="14.25" x14ac:dyDescent="0.2">
      <c r="A48" s="32"/>
      <c r="B48" s="33"/>
      <c r="C48" s="32"/>
      <c r="D48" s="32"/>
      <c r="E48" s="32"/>
      <c r="F48" s="32"/>
      <c r="G48" s="32"/>
      <c r="H48" s="32"/>
    </row>
    <row r="49" spans="1:8" ht="14.25" x14ac:dyDescent="0.2">
      <c r="A49" s="32"/>
      <c r="B49" s="33"/>
      <c r="C49" s="32"/>
      <c r="D49" s="32"/>
      <c r="E49" s="32"/>
      <c r="F49" s="32"/>
      <c r="G49" s="32"/>
      <c r="H49" s="32"/>
    </row>
    <row r="50" spans="1:8" ht="14.25" x14ac:dyDescent="0.2">
      <c r="A50" s="32"/>
      <c r="B50" s="33"/>
      <c r="C50" s="32"/>
      <c r="D50" s="32"/>
      <c r="E50" s="32"/>
      <c r="F50" s="32"/>
      <c r="G50" s="32"/>
      <c r="H50" s="32"/>
    </row>
    <row r="51" spans="1:8" ht="14.25" x14ac:dyDescent="0.2">
      <c r="A51" s="32"/>
      <c r="B51" s="33"/>
      <c r="C51" s="32"/>
      <c r="D51" s="32"/>
      <c r="E51" s="32"/>
      <c r="F51" s="32"/>
      <c r="G51" s="32"/>
      <c r="H51" s="32"/>
    </row>
    <row r="52" spans="1:8" ht="14.25" x14ac:dyDescent="0.2">
      <c r="A52" s="32"/>
      <c r="B52" s="33"/>
      <c r="C52" s="32"/>
      <c r="D52" s="32"/>
      <c r="E52" s="32"/>
      <c r="F52" s="32"/>
      <c r="G52" s="32"/>
      <c r="H52" s="32"/>
    </row>
    <row r="53" spans="1:8" ht="14.25" x14ac:dyDescent="0.2">
      <c r="A53" s="32"/>
      <c r="B53" s="33"/>
      <c r="C53" s="32"/>
      <c r="D53" s="32"/>
      <c r="E53" s="32"/>
      <c r="F53" s="32"/>
      <c r="G53" s="32"/>
      <c r="H53" s="32"/>
    </row>
    <row r="54" spans="1:8" ht="14.25" x14ac:dyDescent="0.2">
      <c r="A54" s="32"/>
      <c r="B54" s="33"/>
      <c r="C54" s="32"/>
      <c r="D54" s="32"/>
      <c r="E54" s="32"/>
      <c r="F54" s="32"/>
      <c r="G54" s="32"/>
      <c r="H54" s="32"/>
    </row>
    <row r="55" spans="1:8" ht="14.25" x14ac:dyDescent="0.2">
      <c r="A55" s="32"/>
      <c r="B55" s="33"/>
      <c r="C55" s="32"/>
      <c r="D55" s="32"/>
      <c r="E55" s="32"/>
      <c r="F55" s="32"/>
      <c r="G55" s="32"/>
      <c r="H55" s="32"/>
    </row>
    <row r="56" spans="1:8" ht="14.25" x14ac:dyDescent="0.2">
      <c r="A56" s="32"/>
      <c r="B56" s="33"/>
      <c r="C56" s="32"/>
      <c r="D56" s="32"/>
      <c r="E56" s="32"/>
      <c r="F56" s="32"/>
      <c r="G56" s="32"/>
      <c r="H56" s="32"/>
    </row>
    <row r="57" spans="1:8" ht="14.25" x14ac:dyDescent="0.2">
      <c r="A57" s="32"/>
      <c r="B57" s="33"/>
      <c r="C57" s="32"/>
      <c r="D57" s="32"/>
      <c r="E57" s="32"/>
      <c r="F57" s="32"/>
      <c r="G57" s="32"/>
      <c r="H57" s="32"/>
    </row>
    <row r="58" spans="1:8" ht="14.25" x14ac:dyDescent="0.2">
      <c r="A58" s="32"/>
      <c r="B58" s="33"/>
      <c r="C58" s="32"/>
      <c r="D58" s="32"/>
      <c r="E58" s="32"/>
      <c r="F58" s="32"/>
      <c r="G58" s="32"/>
      <c r="H58" s="32"/>
    </row>
    <row r="59" spans="1:8" ht="14.25" x14ac:dyDescent="0.2">
      <c r="A59" s="32"/>
      <c r="B59" s="33"/>
      <c r="C59" s="32"/>
      <c r="D59" s="32"/>
      <c r="E59" s="32"/>
      <c r="F59" s="32"/>
      <c r="G59" s="32"/>
      <c r="H59" s="32"/>
    </row>
    <row r="60" spans="1:8" ht="14.25" x14ac:dyDescent="0.2">
      <c r="A60" s="32"/>
      <c r="B60" s="33"/>
      <c r="C60" s="32"/>
      <c r="D60" s="32"/>
      <c r="E60" s="32"/>
      <c r="F60" s="32"/>
      <c r="G60" s="32"/>
      <c r="H60" s="32"/>
    </row>
    <row r="61" spans="1:8" ht="14.25" x14ac:dyDescent="0.2">
      <c r="A61" s="32"/>
      <c r="B61" s="33"/>
      <c r="C61" s="32"/>
      <c r="D61" s="32"/>
      <c r="E61" s="32"/>
      <c r="F61" s="32"/>
      <c r="G61" s="32"/>
      <c r="H61" s="32"/>
    </row>
    <row r="62" spans="1:8" ht="14.25" x14ac:dyDescent="0.2">
      <c r="A62" s="32"/>
      <c r="B62" s="33"/>
      <c r="C62" s="32"/>
      <c r="D62" s="32"/>
      <c r="E62" s="32"/>
      <c r="F62" s="32"/>
      <c r="G62" s="32"/>
      <c r="H62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杨进</cp:lastModifiedBy>
  <dcterms:created xsi:type="dcterms:W3CDTF">2013-06-21T00:28:37Z</dcterms:created>
  <dcterms:modified xsi:type="dcterms:W3CDTF">2014-11-21T00:32:03Z</dcterms:modified>
</cp:coreProperties>
</file>