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<sst xmlns="http://schemas.openxmlformats.org/spreadsheetml/2006/main" count="116" uniqueCount="73">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</sst>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14906386.3544</v>
      </c>
      <c r="F3" s="25">
        <f>RA!I7</f>
        <v>1542907.7034</v>
      </c>
      <c r="G3" s="16">
        <f>E3-F3</f>
        <v>13363478.651000001</v>
      </c>
      <c r="H3" s="27">
        <f>RA!J7</f>
        <v>10.350648820695399</v>
      </c>
      <c r="I3" s="20">
        <f>SUM(I4:I40)</f>
        <v>14906390.05639706</v>
      </c>
      <c r="J3" s="21">
        <f>SUM(J4:J40)</f>
        <v>13363478.566419277</v>
      </c>
      <c r="K3" s="22">
        <f>E3-I3</f>
        <v>-3.701997060328722</v>
      </c>
      <c r="L3" s="22">
        <f>G3-J3</f>
        <v>8.4580723196268082E-2</v>
      </c>
    </row>
    <row r="4" spans="1:13" x14ac:dyDescent="0.15">
      <c r="A4" s="42">
        <f>RA!A8</f>
        <v>41964</v>
      </c>
      <c r="B4" s="12">
        <v>12</v>
      </c>
      <c r="C4" s="39" t="s">
        <v>6</v>
      </c>
      <c r="D4" s="39"/>
      <c r="E4" s="15">
        <f>VLOOKUP(C4,RA!B8:D39,3,0)</f>
        <v>559341.46790000005</v>
      </c>
      <c r="F4" s="25">
        <f>VLOOKUP(C4,RA!B8:I43,8,0)</f>
        <v>142060.50159999999</v>
      </c>
      <c r="G4" s="16">
        <f t="shared" ref="G4:G40" si="0">E4-F4</f>
        <v>417280.96630000009</v>
      </c>
      <c r="H4" s="27">
        <f>RA!J8</f>
        <v>25.3978132773445</v>
      </c>
      <c r="I4" s="20">
        <f>VLOOKUP(B4,RMS!B:D,3,FALSE)</f>
        <v>559342.11912649602</v>
      </c>
      <c r="J4" s="21">
        <f>VLOOKUP(B4,RMS!B:E,4,FALSE)</f>
        <v>417280.97191623901</v>
      </c>
      <c r="K4" s="22">
        <f t="shared" ref="K4:K40" si="1">E4-I4</f>
        <v>-0.65122649597469717</v>
      </c>
      <c r="L4" s="22">
        <f t="shared" ref="L4:L40" si="2">G4-J4</f>
        <v>-5.6162389228120446E-3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96727.4997</v>
      </c>
      <c r="F5" s="25">
        <f>VLOOKUP(C5,RA!B9:I44,8,0)</f>
        <v>20932.205600000001</v>
      </c>
      <c r="G5" s="16">
        <f t="shared" si="0"/>
        <v>75795.294099999999</v>
      </c>
      <c r="H5" s="27">
        <f>RA!J9</f>
        <v>21.640387340643699</v>
      </c>
      <c r="I5" s="20">
        <f>VLOOKUP(B5,RMS!B:D,3,FALSE)</f>
        <v>96727.530224196395</v>
      </c>
      <c r="J5" s="21">
        <f>VLOOKUP(B5,RMS!B:E,4,FALSE)</f>
        <v>75795.275912404497</v>
      </c>
      <c r="K5" s="22">
        <f t="shared" si="1"/>
        <v>-3.0524196394253522E-2</v>
      </c>
      <c r="L5" s="22">
        <f t="shared" si="2"/>
        <v>1.8187595502240583E-2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109497.5719</v>
      </c>
      <c r="F6" s="25">
        <f>VLOOKUP(C6,RA!B10:I45,8,0)</f>
        <v>29493.270100000002</v>
      </c>
      <c r="G6" s="16">
        <f t="shared" si="0"/>
        <v>80004.301799999987</v>
      </c>
      <c r="H6" s="27">
        <f>RA!J10</f>
        <v>26.935090512267301</v>
      </c>
      <c r="I6" s="20">
        <f>VLOOKUP(B6,RMS!B:D,3,FALSE)</f>
        <v>109499.629444444</v>
      </c>
      <c r="J6" s="21">
        <f>VLOOKUP(B6,RMS!B:E,4,FALSE)</f>
        <v>80004.301628205096</v>
      </c>
      <c r="K6" s="22">
        <f t="shared" si="1"/>
        <v>-2.0575444440037245</v>
      </c>
      <c r="L6" s="22">
        <f t="shared" si="2"/>
        <v>1.7179489077534527E-4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50415.736199999999</v>
      </c>
      <c r="F7" s="25">
        <f>VLOOKUP(C7,RA!B11:I46,8,0)</f>
        <v>8547.3269</v>
      </c>
      <c r="G7" s="16">
        <f t="shared" si="0"/>
        <v>41868.409299999999</v>
      </c>
      <c r="H7" s="27">
        <f>RA!J11</f>
        <v>16.953688558851201</v>
      </c>
      <c r="I7" s="20">
        <f>VLOOKUP(B7,RMS!B:D,3,FALSE)</f>
        <v>50415.778307692301</v>
      </c>
      <c r="J7" s="21">
        <f>VLOOKUP(B7,RMS!B:E,4,FALSE)</f>
        <v>41868.409612820498</v>
      </c>
      <c r="K7" s="22">
        <f t="shared" si="1"/>
        <v>-4.2107692301215138E-2</v>
      </c>
      <c r="L7" s="22">
        <f t="shared" si="2"/>
        <v>-3.1282049894798547E-4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177140.89300000001</v>
      </c>
      <c r="F8" s="25">
        <f>VLOOKUP(C8,RA!B12:I47,8,0)</f>
        <v>30454.715</v>
      </c>
      <c r="G8" s="16">
        <f t="shared" si="0"/>
        <v>146686.17800000001</v>
      </c>
      <c r="H8" s="27">
        <f>RA!J12</f>
        <v>17.192368449898201</v>
      </c>
      <c r="I8" s="20">
        <f>VLOOKUP(B8,RMS!B:D,3,FALSE)</f>
        <v>177140.913329915</v>
      </c>
      <c r="J8" s="21">
        <f>VLOOKUP(B8,RMS!B:E,4,FALSE)</f>
        <v>146686.177426496</v>
      </c>
      <c r="K8" s="22">
        <f t="shared" si="1"/>
        <v>-2.032991498708725E-2</v>
      </c>
      <c r="L8" s="22">
        <f t="shared" si="2"/>
        <v>5.7350401766598225E-4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307333.31949999998</v>
      </c>
      <c r="F9" s="25">
        <f>VLOOKUP(C9,RA!B13:I48,8,0)</f>
        <v>71638.338399999993</v>
      </c>
      <c r="G9" s="16">
        <f t="shared" si="0"/>
        <v>235694.98109999998</v>
      </c>
      <c r="H9" s="27">
        <f>RA!J13</f>
        <v>23.309655626193798</v>
      </c>
      <c r="I9" s="20">
        <f>VLOOKUP(B9,RMS!B:D,3,FALSE)</f>
        <v>307333.48641367501</v>
      </c>
      <c r="J9" s="21">
        <f>VLOOKUP(B9,RMS!B:E,4,FALSE)</f>
        <v>235694.98077008501</v>
      </c>
      <c r="K9" s="22">
        <f t="shared" si="1"/>
        <v>-0.16691367502789944</v>
      </c>
      <c r="L9" s="22">
        <f t="shared" si="2"/>
        <v>3.2991496846079826E-4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162008.13449999999</v>
      </c>
      <c r="F10" s="25">
        <f>VLOOKUP(C10,RA!B14:I49,8,0)</f>
        <v>31284.4928</v>
      </c>
      <c r="G10" s="16">
        <f t="shared" si="0"/>
        <v>130723.64169999998</v>
      </c>
      <c r="H10" s="27">
        <f>RA!J14</f>
        <v>19.3104456739486</v>
      </c>
      <c r="I10" s="20">
        <f>VLOOKUP(B10,RMS!B:D,3,FALSE)</f>
        <v>162008.13013247901</v>
      </c>
      <c r="J10" s="21">
        <f>VLOOKUP(B10,RMS!B:E,4,FALSE)</f>
        <v>130723.641691453</v>
      </c>
      <c r="K10" s="22">
        <f t="shared" si="1"/>
        <v>4.367520974483341E-3</v>
      </c>
      <c r="L10" s="22">
        <f t="shared" si="2"/>
        <v>8.5469800978899002E-6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100128.0148</v>
      </c>
      <c r="F11" s="25">
        <f>VLOOKUP(C11,RA!B15:I50,8,0)</f>
        <v>17165.935300000001</v>
      </c>
      <c r="G11" s="16">
        <f t="shared" si="0"/>
        <v>82962.079500000007</v>
      </c>
      <c r="H11" s="27">
        <f>RA!J15</f>
        <v>17.1439884574642</v>
      </c>
      <c r="I11" s="20">
        <f>VLOOKUP(B11,RMS!B:D,3,FALSE)</f>
        <v>100128.11591453</v>
      </c>
      <c r="J11" s="21">
        <f>VLOOKUP(B11,RMS!B:E,4,FALSE)</f>
        <v>82962.080452991504</v>
      </c>
      <c r="K11" s="22">
        <f t="shared" si="1"/>
        <v>-0.10111452999990433</v>
      </c>
      <c r="L11" s="22">
        <f t="shared" si="2"/>
        <v>-9.5299149688798934E-4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653669.26119999995</v>
      </c>
      <c r="F12" s="25">
        <f>VLOOKUP(C12,RA!B16:I51,8,0)</f>
        <v>28219.855200000002</v>
      </c>
      <c r="G12" s="16">
        <f t="shared" si="0"/>
        <v>625449.40599999996</v>
      </c>
      <c r="H12" s="27">
        <f>RA!J16</f>
        <v>4.3171458220621002</v>
      </c>
      <c r="I12" s="20">
        <f>VLOOKUP(B12,RMS!B:D,3,FALSE)</f>
        <v>653668.88455726497</v>
      </c>
      <c r="J12" s="21">
        <f>VLOOKUP(B12,RMS!B:E,4,FALSE)</f>
        <v>625449.40561709402</v>
      </c>
      <c r="K12" s="22">
        <f t="shared" si="1"/>
        <v>0.37664273497648537</v>
      </c>
      <c r="L12" s="22">
        <f t="shared" si="2"/>
        <v>3.8290594238787889E-4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415251.26789999998</v>
      </c>
      <c r="F13" s="25">
        <f>VLOOKUP(C13,RA!B17:I52,8,0)</f>
        <v>47044.623599999999</v>
      </c>
      <c r="G13" s="16">
        <f t="shared" si="0"/>
        <v>368206.64429999999</v>
      </c>
      <c r="H13" s="27">
        <f>RA!J17</f>
        <v>11.3291944508473</v>
      </c>
      <c r="I13" s="20">
        <f>VLOOKUP(B13,RMS!B:D,3,FALSE)</f>
        <v>415251.34683675203</v>
      </c>
      <c r="J13" s="21">
        <f>VLOOKUP(B13,RMS!B:E,4,FALSE)</f>
        <v>368206.64517692302</v>
      </c>
      <c r="K13" s="22">
        <f t="shared" si="1"/>
        <v>-7.8936752048321068E-2</v>
      </c>
      <c r="L13" s="22">
        <f t="shared" si="2"/>
        <v>-8.7692303350195289E-4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1476618.6466000001</v>
      </c>
      <c r="F14" s="25">
        <f>VLOOKUP(C14,RA!B18:I53,8,0)</f>
        <v>231864.24609999999</v>
      </c>
      <c r="G14" s="16">
        <f t="shared" si="0"/>
        <v>1244754.4005</v>
      </c>
      <c r="H14" s="27">
        <f>RA!J18</f>
        <v>15.7023783110068</v>
      </c>
      <c r="I14" s="20">
        <f>VLOOKUP(B14,RMS!B:D,3,FALSE)</f>
        <v>1476618.4925615401</v>
      </c>
      <c r="J14" s="21">
        <f>VLOOKUP(B14,RMS!B:E,4,FALSE)</f>
        <v>1244754.4014965801</v>
      </c>
      <c r="K14" s="22">
        <f t="shared" si="1"/>
        <v>0.15403845999389887</v>
      </c>
      <c r="L14" s="22">
        <f t="shared" si="2"/>
        <v>-9.9658011458814144E-4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585921.38670000003</v>
      </c>
      <c r="F15" s="25">
        <f>VLOOKUP(C15,RA!B19:I54,8,0)</f>
        <v>36880.361400000002</v>
      </c>
      <c r="G15" s="16">
        <f t="shared" si="0"/>
        <v>549041.02529999998</v>
      </c>
      <c r="H15" s="27">
        <f>RA!J19</f>
        <v>6.2944214423910898</v>
      </c>
      <c r="I15" s="20">
        <f>VLOOKUP(B15,RMS!B:D,3,FALSE)</f>
        <v>585921.30148632498</v>
      </c>
      <c r="J15" s="21">
        <f>VLOOKUP(B15,RMS!B:E,4,FALSE)</f>
        <v>549041.02456752094</v>
      </c>
      <c r="K15" s="22">
        <f t="shared" si="1"/>
        <v>8.5213675047270954E-2</v>
      </c>
      <c r="L15" s="22">
        <f t="shared" si="2"/>
        <v>7.3247903492301702E-4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921997.97779999999</v>
      </c>
      <c r="F16" s="25">
        <f>VLOOKUP(C16,RA!B20:I55,8,0)</f>
        <v>58462.591999999997</v>
      </c>
      <c r="G16" s="16">
        <f t="shared" si="0"/>
        <v>863535.38580000005</v>
      </c>
      <c r="H16" s="27">
        <f>RA!J20</f>
        <v>6.3408590265565303</v>
      </c>
      <c r="I16" s="20">
        <f>VLOOKUP(B16,RMS!B:D,3,FALSE)</f>
        <v>921998.00360000005</v>
      </c>
      <c r="J16" s="21">
        <f>VLOOKUP(B16,RMS!B:E,4,FALSE)</f>
        <v>863535.38580000005</v>
      </c>
      <c r="K16" s="22">
        <f t="shared" si="1"/>
        <v>-2.5800000061281025E-2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341689.15879999998</v>
      </c>
      <c r="F17" s="25">
        <f>VLOOKUP(C17,RA!B21:I56,8,0)</f>
        <v>24243.2376</v>
      </c>
      <c r="G17" s="16">
        <f t="shared" si="0"/>
        <v>317445.92119999998</v>
      </c>
      <c r="H17" s="27">
        <f>RA!J21</f>
        <v>7.0951146606879103</v>
      </c>
      <c r="I17" s="20">
        <f>VLOOKUP(B17,RMS!B:D,3,FALSE)</f>
        <v>341688.66313903598</v>
      </c>
      <c r="J17" s="21">
        <f>VLOOKUP(B17,RMS!B:E,4,FALSE)</f>
        <v>317445.92115427699</v>
      </c>
      <c r="K17" s="22">
        <f t="shared" si="1"/>
        <v>0.49566096399212256</v>
      </c>
      <c r="L17" s="22">
        <f t="shared" si="2"/>
        <v>4.572299076244235E-5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1034177.5862</v>
      </c>
      <c r="F18" s="25">
        <f>VLOOKUP(C18,RA!B22:I57,8,0)</f>
        <v>49247.188800000004</v>
      </c>
      <c r="G18" s="16">
        <f t="shared" si="0"/>
        <v>984930.39740000002</v>
      </c>
      <c r="H18" s="27">
        <f>RA!J22</f>
        <v>4.7619663641091599</v>
      </c>
      <c r="I18" s="20">
        <f>VLOOKUP(B18,RMS!B:D,3,FALSE)</f>
        <v>1034178.1568</v>
      </c>
      <c r="J18" s="21">
        <f>VLOOKUP(B18,RMS!B:E,4,FALSE)</f>
        <v>984930.39229999995</v>
      </c>
      <c r="K18" s="22">
        <f t="shared" si="1"/>
        <v>-0.57059999997727573</v>
      </c>
      <c r="L18" s="22">
        <f t="shared" si="2"/>
        <v>5.1000000676140189E-3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2412791.3456999999</v>
      </c>
      <c r="F19" s="25">
        <f>VLOOKUP(C19,RA!B23:I58,8,0)</f>
        <v>151464.16620000001</v>
      </c>
      <c r="G19" s="16">
        <f t="shared" si="0"/>
        <v>2261327.1795000001</v>
      </c>
      <c r="H19" s="27">
        <f>RA!J23</f>
        <v>6.2775492986550496</v>
      </c>
      <c r="I19" s="20">
        <f>VLOOKUP(B19,RMS!B:D,3,FALSE)</f>
        <v>2412792.8048837599</v>
      </c>
      <c r="J19" s="21">
        <f>VLOOKUP(B19,RMS!B:E,4,FALSE)</f>
        <v>2261327.2037905999</v>
      </c>
      <c r="K19" s="22">
        <f t="shared" si="1"/>
        <v>-1.4591837599873543</v>
      </c>
      <c r="L19" s="22">
        <f t="shared" si="2"/>
        <v>-2.429059986025095E-2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258134.96189999999</v>
      </c>
      <c r="F20" s="25">
        <f>VLOOKUP(C20,RA!B24:I59,8,0)</f>
        <v>44739.374000000003</v>
      </c>
      <c r="G20" s="16">
        <f t="shared" si="0"/>
        <v>213395.58789999998</v>
      </c>
      <c r="H20" s="27">
        <f>RA!J24</f>
        <v>17.3317762424339</v>
      </c>
      <c r="I20" s="20">
        <f>VLOOKUP(B20,RMS!B:D,3,FALSE)</f>
        <v>258134.94421086201</v>
      </c>
      <c r="J20" s="21">
        <f>VLOOKUP(B20,RMS!B:E,4,FALSE)</f>
        <v>213395.59326609899</v>
      </c>
      <c r="K20" s="22">
        <f t="shared" si="1"/>
        <v>1.7689137981506065E-2</v>
      </c>
      <c r="L20" s="22">
        <f t="shared" si="2"/>
        <v>-5.3660990088246763E-3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343059.42359999998</v>
      </c>
      <c r="F21" s="25">
        <f>VLOOKUP(C21,RA!B25:I60,8,0)</f>
        <v>16193.816199999999</v>
      </c>
      <c r="G21" s="16">
        <f t="shared" si="0"/>
        <v>326865.60739999998</v>
      </c>
      <c r="H21" s="27">
        <f>RA!J25</f>
        <v>4.72041141737638</v>
      </c>
      <c r="I21" s="20">
        <f>VLOOKUP(B21,RMS!B:D,3,FALSE)</f>
        <v>343059.42488745198</v>
      </c>
      <c r="J21" s="21">
        <f>VLOOKUP(B21,RMS!B:E,4,FALSE)</f>
        <v>326865.59906493698</v>
      </c>
      <c r="K21" s="22">
        <f t="shared" si="1"/>
        <v>-1.2874520034529269E-3</v>
      </c>
      <c r="L21" s="22">
        <f t="shared" si="2"/>
        <v>8.3350630011409521E-3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542979.26210000005</v>
      </c>
      <c r="F22" s="25">
        <f>VLOOKUP(C22,RA!B26:I61,8,0)</f>
        <v>116325.1871</v>
      </c>
      <c r="G22" s="16">
        <f t="shared" si="0"/>
        <v>426654.07500000007</v>
      </c>
      <c r="H22" s="27">
        <f>RA!J26</f>
        <v>21.423504582865</v>
      </c>
      <c r="I22" s="20">
        <f>VLOOKUP(B22,RMS!B:D,3,FALSE)</f>
        <v>542979.23932742595</v>
      </c>
      <c r="J22" s="21">
        <f>VLOOKUP(B22,RMS!B:E,4,FALSE)</f>
        <v>426653.98815258697</v>
      </c>
      <c r="K22" s="22">
        <f t="shared" si="1"/>
        <v>2.2772574098780751E-2</v>
      </c>
      <c r="L22" s="22">
        <f t="shared" si="2"/>
        <v>8.6847413098439574E-2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244614.26</v>
      </c>
      <c r="F23" s="25">
        <f>VLOOKUP(C23,RA!B27:I62,8,0)</f>
        <v>67859.455600000001</v>
      </c>
      <c r="G23" s="16">
        <f t="shared" si="0"/>
        <v>176754.80440000002</v>
      </c>
      <c r="H23" s="27">
        <f>RA!J27</f>
        <v>27.741414421219801</v>
      </c>
      <c r="I23" s="20">
        <f>VLOOKUP(B23,RMS!B:D,3,FALSE)</f>
        <v>244614.12737674901</v>
      </c>
      <c r="J23" s="21">
        <f>VLOOKUP(B23,RMS!B:E,4,FALSE)</f>
        <v>176754.815954352</v>
      </c>
      <c r="K23" s="22">
        <f t="shared" si="1"/>
        <v>0.13262325100367889</v>
      </c>
      <c r="L23" s="22">
        <f t="shared" si="2"/>
        <v>-1.1554351978702471E-2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1097071.8156000001</v>
      </c>
      <c r="F24" s="25">
        <f>VLOOKUP(C24,RA!B28:I63,8,0)</f>
        <v>43373.169199999997</v>
      </c>
      <c r="G24" s="16">
        <f t="shared" si="0"/>
        <v>1053698.6464000002</v>
      </c>
      <c r="H24" s="27">
        <f>RA!J28</f>
        <v>3.9535396482935599</v>
      </c>
      <c r="I24" s="20">
        <f>VLOOKUP(B24,RMS!B:D,3,FALSE)</f>
        <v>1097071.81277898</v>
      </c>
      <c r="J24" s="21">
        <f>VLOOKUP(B24,RMS!B:E,4,FALSE)</f>
        <v>1053698.63992124</v>
      </c>
      <c r="K24" s="22">
        <f t="shared" si="1"/>
        <v>2.821020083501935E-3</v>
      </c>
      <c r="L24" s="22">
        <f t="shared" si="2"/>
        <v>6.4787601586431265E-3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616842.13439999998</v>
      </c>
      <c r="F25" s="25">
        <f>VLOOKUP(C25,RA!B29:I64,8,0)</f>
        <v>76426.826799999995</v>
      </c>
      <c r="G25" s="16">
        <f t="shared" si="0"/>
        <v>540415.30759999994</v>
      </c>
      <c r="H25" s="27">
        <f>RA!J29</f>
        <v>12.3900139983693</v>
      </c>
      <c r="I25" s="20">
        <f>VLOOKUP(B25,RMS!B:D,3,FALSE)</f>
        <v>616842.13372035394</v>
      </c>
      <c r="J25" s="21">
        <f>VLOOKUP(B25,RMS!B:E,4,FALSE)</f>
        <v>540415.30893056595</v>
      </c>
      <c r="K25" s="22">
        <f t="shared" si="1"/>
        <v>6.7964603658765554E-4</v>
      </c>
      <c r="L25" s="22">
        <f t="shared" si="2"/>
        <v>-1.3305660104379058E-3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874009.24710000004</v>
      </c>
      <c r="F26" s="25">
        <f>VLOOKUP(C26,RA!B30:I65,8,0)</f>
        <v>83385.225300000006</v>
      </c>
      <c r="G26" s="16">
        <f t="shared" si="0"/>
        <v>790624.02179999999</v>
      </c>
      <c r="H26" s="27">
        <f>RA!J30</f>
        <v>9.5405426860957991</v>
      </c>
      <c r="I26" s="20">
        <f>VLOOKUP(B26,RMS!B:D,3,FALSE)</f>
        <v>874009.17767699098</v>
      </c>
      <c r="J26" s="21">
        <f>VLOOKUP(B26,RMS!B:E,4,FALSE)</f>
        <v>790624.00475288695</v>
      </c>
      <c r="K26" s="22">
        <f t="shared" si="1"/>
        <v>6.9423009059391916E-2</v>
      </c>
      <c r="L26" s="22">
        <f t="shared" si="2"/>
        <v>1.7047113040462136E-2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579368.07640000002</v>
      </c>
      <c r="F27" s="25">
        <f>VLOOKUP(C27,RA!B31:I66,8,0)</f>
        <v>24607.8891</v>
      </c>
      <c r="G27" s="16">
        <f t="shared" si="0"/>
        <v>554760.18729999999</v>
      </c>
      <c r="H27" s="27">
        <f>RA!J31</f>
        <v>4.2473671060554796</v>
      </c>
      <c r="I27" s="20">
        <f>VLOOKUP(B27,RMS!B:D,3,FALSE)</f>
        <v>579368.02906194702</v>
      </c>
      <c r="J27" s="21">
        <f>VLOOKUP(B27,RMS!B:E,4,FALSE)</f>
        <v>554760.197716814</v>
      </c>
      <c r="K27" s="22">
        <f t="shared" si="1"/>
        <v>4.7338053002022207E-2</v>
      </c>
      <c r="L27" s="22">
        <f t="shared" si="2"/>
        <v>-1.0416814009658992E-2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116727.7086</v>
      </c>
      <c r="F28" s="25">
        <f>VLOOKUP(C28,RA!B32:I67,8,0)</f>
        <v>32212.418900000001</v>
      </c>
      <c r="G28" s="16">
        <f t="shared" si="0"/>
        <v>84515.289699999994</v>
      </c>
      <c r="H28" s="27">
        <f>RA!J32</f>
        <v>27.596205979151701</v>
      </c>
      <c r="I28" s="20">
        <f>VLOOKUP(B28,RMS!B:D,3,FALSE)</f>
        <v>116727.620287656</v>
      </c>
      <c r="J28" s="21">
        <f>VLOOKUP(B28,RMS!B:E,4,FALSE)</f>
        <v>84515.290523802702</v>
      </c>
      <c r="K28" s="22">
        <f t="shared" si="1"/>
        <v>8.8312343999859877E-2</v>
      </c>
      <c r="L28" s="22">
        <f t="shared" si="2"/>
        <v>-8.238027076004073E-4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211428.53260000001</v>
      </c>
      <c r="F31" s="25">
        <f>VLOOKUP(C31,RA!B35:I70,8,0)</f>
        <v>19137.502</v>
      </c>
      <c r="G31" s="16">
        <f t="shared" si="0"/>
        <v>192291.0306</v>
      </c>
      <c r="H31" s="27">
        <f>RA!J35</f>
        <v>9.0515228785161597</v>
      </c>
      <c r="I31" s="20">
        <f>VLOOKUP(B31,RMS!B:D,3,FALSE)</f>
        <v>211428.53270000001</v>
      </c>
      <c r="J31" s="21">
        <f>VLOOKUP(B31,RMS!B:E,4,FALSE)</f>
        <v>192291.0282</v>
      </c>
      <c r="K31" s="22">
        <f t="shared" si="1"/>
        <v>-1.0000000474974513E-4</v>
      </c>
      <c r="L31" s="22">
        <f t="shared" si="2"/>
        <v>2.3999999975785613E-3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211003.4186</v>
      </c>
      <c r="F35" s="25">
        <f>VLOOKUP(C35,RA!B8:I74,8,0)</f>
        <v>10976.540999999999</v>
      </c>
      <c r="G35" s="16">
        <f t="shared" si="0"/>
        <v>200026.87760000001</v>
      </c>
      <c r="H35" s="27">
        <f>RA!J39</f>
        <v>5.2020678493405201</v>
      </c>
      <c r="I35" s="20">
        <f>VLOOKUP(B35,RMS!B:D,3,FALSE)</f>
        <v>211003.41880341899</v>
      </c>
      <c r="J35" s="21">
        <f>VLOOKUP(B35,RMS!B:E,4,FALSE)</f>
        <v>200026.876068376</v>
      </c>
      <c r="K35" s="22">
        <f t="shared" si="1"/>
        <v>-2.0341898198239505E-4</v>
      </c>
      <c r="L35" s="22">
        <f t="shared" si="2"/>
        <v>1.5316240023821592E-3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390948.05420000001</v>
      </c>
      <c r="F36" s="25">
        <f>VLOOKUP(C36,RA!B8:I75,8,0)</f>
        <v>26786.0923</v>
      </c>
      <c r="G36" s="16">
        <f t="shared" si="0"/>
        <v>364161.96189999999</v>
      </c>
      <c r="H36" s="27">
        <f>RA!J40</f>
        <v>6.8515732492421799</v>
      </c>
      <c r="I36" s="20">
        <f>VLOOKUP(B36,RMS!B:D,3,FALSE)</f>
        <v>390948.04782307701</v>
      </c>
      <c r="J36" s="21">
        <f>VLOOKUP(B36,RMS!B:E,4,FALSE)</f>
        <v>364161.96333162399</v>
      </c>
      <c r="K36" s="22">
        <f t="shared" si="1"/>
        <v>6.3769230036996305E-3</v>
      </c>
      <c r="L36" s="22">
        <f t="shared" si="2"/>
        <v>-1.4316239976324141E-3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15490.1909</v>
      </c>
      <c r="F40" s="25">
        <f>VLOOKUP(C40,RA!B8:I78,8,0)</f>
        <v>1881.1493</v>
      </c>
      <c r="G40" s="16">
        <f t="shared" si="0"/>
        <v>13609.0416</v>
      </c>
      <c r="H40" s="27">
        <f>RA!J43</f>
        <v>0</v>
      </c>
      <c r="I40" s="20">
        <f>VLOOKUP(B40,RMS!B:D,3,FALSE)</f>
        <v>15490.190984040501</v>
      </c>
      <c r="J40" s="21">
        <f>VLOOKUP(B40,RMS!B:E,4,FALSE)</f>
        <v>13609.041222297899</v>
      </c>
      <c r="K40" s="22">
        <f t="shared" si="1"/>
        <v>-8.4040500951232389E-5</v>
      </c>
      <c r="L40" s="22">
        <f t="shared" si="2"/>
        <v>3.7770210110465996E-4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14906386.3544</v>
      </c>
      <c r="E7" s="66">
        <v>19729791.986699998</v>
      </c>
      <c r="F7" s="67">
        <v>75.552678732996796</v>
      </c>
      <c r="G7" s="66">
        <v>13230169.2137</v>
      </c>
      <c r="H7" s="67">
        <v>12.669657610760201</v>
      </c>
      <c r="I7" s="66">
        <v>1542907.7034</v>
      </c>
      <c r="J7" s="67">
        <v>10.350648820695399</v>
      </c>
      <c r="K7" s="66">
        <v>1405973.3865</v>
      </c>
      <c r="L7" s="67">
        <v>10.627024974435701</v>
      </c>
      <c r="M7" s="67">
        <v>9.7394672057683998E-2</v>
      </c>
      <c r="N7" s="66">
        <v>445205900.53130001</v>
      </c>
      <c r="O7" s="66">
        <v>6343366321.7593002</v>
      </c>
      <c r="P7" s="66">
        <v>904240</v>
      </c>
      <c r="Q7" s="66">
        <v>814055</v>
      </c>
      <c r="R7" s="67">
        <v>11.078489782631401</v>
      </c>
      <c r="S7" s="66">
        <v>16.48498889056</v>
      </c>
      <c r="T7" s="66">
        <v>16.232146999772699</v>
      </c>
      <c r="U7" s="68">
        <v>1.5337704651537301</v>
      </c>
      <c r="V7" s="56"/>
      <c r="W7" s="56"/>
    </row>
    <row r="8" spans="1:23" ht="14.25" thickBot="1" x14ac:dyDescent="0.2">
      <c r="A8" s="51">
        <v>41964</v>
      </c>
      <c r="B8" s="54" t="s">
        <v>6</v>
      </c>
      <c r="C8" s="55"/>
      <c r="D8" s="69">
        <v>559341.46790000005</v>
      </c>
      <c r="E8" s="69">
        <v>635851.49719999998</v>
      </c>
      <c r="F8" s="70">
        <v>87.967311607047407</v>
      </c>
      <c r="G8" s="69">
        <v>468755.56189999997</v>
      </c>
      <c r="H8" s="70">
        <v>19.324763984203098</v>
      </c>
      <c r="I8" s="69">
        <v>142060.50159999999</v>
      </c>
      <c r="J8" s="70">
        <v>25.3978132773445</v>
      </c>
      <c r="K8" s="69">
        <v>81785.590100000001</v>
      </c>
      <c r="L8" s="70">
        <v>17.447385534691001</v>
      </c>
      <c r="M8" s="70">
        <v>0.73698693652880998</v>
      </c>
      <c r="N8" s="69">
        <v>16790740.018800002</v>
      </c>
      <c r="O8" s="69">
        <v>241207140.32640001</v>
      </c>
      <c r="P8" s="69">
        <v>23397</v>
      </c>
      <c r="Q8" s="69">
        <v>21908</v>
      </c>
      <c r="R8" s="70">
        <v>6.7966039802811702</v>
      </c>
      <c r="S8" s="69">
        <v>23.9065464760439</v>
      </c>
      <c r="T8" s="69">
        <v>23.8542409119956</v>
      </c>
      <c r="U8" s="71">
        <v>0.218791802909447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96727.4997</v>
      </c>
      <c r="E9" s="69">
        <v>109020.7175</v>
      </c>
      <c r="F9" s="70">
        <v>88.723961755250798</v>
      </c>
      <c r="G9" s="69">
        <v>64198.398000000001</v>
      </c>
      <c r="H9" s="70">
        <v>50.669647083717003</v>
      </c>
      <c r="I9" s="69">
        <v>20932.205600000001</v>
      </c>
      <c r="J9" s="70">
        <v>21.640387340643699</v>
      </c>
      <c r="K9" s="69">
        <v>13874.811799999999</v>
      </c>
      <c r="L9" s="70">
        <v>21.612395686260001</v>
      </c>
      <c r="M9" s="70">
        <v>0.50864789387629805</v>
      </c>
      <c r="N9" s="69">
        <v>2013289.9820000001</v>
      </c>
      <c r="O9" s="69">
        <v>41024567.748800002</v>
      </c>
      <c r="P9" s="69">
        <v>5411</v>
      </c>
      <c r="Q9" s="69">
        <v>3912</v>
      </c>
      <c r="R9" s="70">
        <v>38.3179959100205</v>
      </c>
      <c r="S9" s="69">
        <v>17.8760856958048</v>
      </c>
      <c r="T9" s="69">
        <v>16.4268395194274</v>
      </c>
      <c r="U9" s="71">
        <v>8.1071785011499902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109497.5719</v>
      </c>
      <c r="E10" s="69">
        <v>140444.23939999999</v>
      </c>
      <c r="F10" s="70">
        <v>77.965157109890001</v>
      </c>
      <c r="G10" s="69">
        <v>85835.767300000007</v>
      </c>
      <c r="H10" s="70">
        <v>27.5663692937012</v>
      </c>
      <c r="I10" s="69">
        <v>29493.270100000002</v>
      </c>
      <c r="J10" s="70">
        <v>26.935090512267301</v>
      </c>
      <c r="K10" s="69">
        <v>23902.9719</v>
      </c>
      <c r="L10" s="70">
        <v>27.847332938095601</v>
      </c>
      <c r="M10" s="70">
        <v>0.23387460870503701</v>
      </c>
      <c r="N10" s="69">
        <v>2578384.0909000002</v>
      </c>
      <c r="O10" s="69">
        <v>57621522.277500004</v>
      </c>
      <c r="P10" s="69">
        <v>80457</v>
      </c>
      <c r="Q10" s="69">
        <v>70916</v>
      </c>
      <c r="R10" s="70">
        <v>13.453945513001299</v>
      </c>
      <c r="S10" s="69">
        <v>1.360945249015</v>
      </c>
      <c r="T10" s="69">
        <v>1.1383567840825799</v>
      </c>
      <c r="U10" s="71">
        <v>16.355431277895001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50415.736199999999</v>
      </c>
      <c r="E11" s="69">
        <v>66392.902300000002</v>
      </c>
      <c r="F11" s="70">
        <v>75.935430525681397</v>
      </c>
      <c r="G11" s="69">
        <v>45041.444000000003</v>
      </c>
      <c r="H11" s="70">
        <v>11.9318825568736</v>
      </c>
      <c r="I11" s="69">
        <v>8547.3269</v>
      </c>
      <c r="J11" s="70">
        <v>16.953688558851201</v>
      </c>
      <c r="K11" s="69">
        <v>9908.4462999999996</v>
      </c>
      <c r="L11" s="70">
        <v>21.998509417238001</v>
      </c>
      <c r="M11" s="70">
        <v>-0.137369609602668</v>
      </c>
      <c r="N11" s="69">
        <v>1715511.3949</v>
      </c>
      <c r="O11" s="69">
        <v>23826451.140799999</v>
      </c>
      <c r="P11" s="69">
        <v>2722</v>
      </c>
      <c r="Q11" s="69">
        <v>2850</v>
      </c>
      <c r="R11" s="70">
        <v>-4.4912280701754401</v>
      </c>
      <c r="S11" s="69">
        <v>18.521578324761201</v>
      </c>
      <c r="T11" s="69">
        <v>20.004894210526299</v>
      </c>
      <c r="U11" s="71">
        <v>-8.0085825287475103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177140.89300000001</v>
      </c>
      <c r="E12" s="69">
        <v>302178.5919</v>
      </c>
      <c r="F12" s="70">
        <v>58.6212583380563</v>
      </c>
      <c r="G12" s="69">
        <v>216168.94810000001</v>
      </c>
      <c r="H12" s="70">
        <v>-18.0544224519914</v>
      </c>
      <c r="I12" s="69">
        <v>30454.715</v>
      </c>
      <c r="J12" s="70">
        <v>17.192368449898201</v>
      </c>
      <c r="K12" s="69">
        <v>-7815.9443000000001</v>
      </c>
      <c r="L12" s="70">
        <v>-3.6156646774190402</v>
      </c>
      <c r="M12" s="70">
        <v>-4.8964856748019603</v>
      </c>
      <c r="N12" s="69">
        <v>11168509.305299999</v>
      </c>
      <c r="O12" s="69">
        <v>84794112.719099998</v>
      </c>
      <c r="P12" s="69">
        <v>1750</v>
      </c>
      <c r="Q12" s="69">
        <v>1939</v>
      </c>
      <c r="R12" s="70">
        <v>-9.7472924187725702</v>
      </c>
      <c r="S12" s="69">
        <v>101.223367428571</v>
      </c>
      <c r="T12" s="69">
        <v>98.440899742135102</v>
      </c>
      <c r="U12" s="71">
        <v>2.7488392819965801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307333.31949999998</v>
      </c>
      <c r="E13" s="69">
        <v>488993.78950000001</v>
      </c>
      <c r="F13" s="70">
        <v>62.850147813584897</v>
      </c>
      <c r="G13" s="69">
        <v>295279.71980000002</v>
      </c>
      <c r="H13" s="70">
        <v>4.0820953461226903</v>
      </c>
      <c r="I13" s="69">
        <v>71638.338399999993</v>
      </c>
      <c r="J13" s="70">
        <v>23.309655626193798</v>
      </c>
      <c r="K13" s="69">
        <v>63632.699699999997</v>
      </c>
      <c r="L13" s="70">
        <v>21.5499729351884</v>
      </c>
      <c r="M13" s="70">
        <v>0.125810137519593</v>
      </c>
      <c r="N13" s="69">
        <v>11646744.3234</v>
      </c>
      <c r="O13" s="69">
        <v>120323817.30069999</v>
      </c>
      <c r="P13" s="69">
        <v>10066</v>
      </c>
      <c r="Q13" s="69">
        <v>9743</v>
      </c>
      <c r="R13" s="70">
        <v>3.3152006568818702</v>
      </c>
      <c r="S13" s="69">
        <v>30.531821925293102</v>
      </c>
      <c r="T13" s="69">
        <v>31.202235687160002</v>
      </c>
      <c r="U13" s="71">
        <v>-2.19578695142188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162008.13449999999</v>
      </c>
      <c r="E14" s="69">
        <v>187830.89499999999</v>
      </c>
      <c r="F14" s="70">
        <v>86.252122953468302</v>
      </c>
      <c r="G14" s="69">
        <v>144343.2524</v>
      </c>
      <c r="H14" s="70">
        <v>12.2381072937497</v>
      </c>
      <c r="I14" s="69">
        <v>31284.4928</v>
      </c>
      <c r="J14" s="70">
        <v>19.3104456739486</v>
      </c>
      <c r="K14" s="69">
        <v>27725.066200000001</v>
      </c>
      <c r="L14" s="70">
        <v>19.2077327751831</v>
      </c>
      <c r="M14" s="70">
        <v>0.12838297929835099</v>
      </c>
      <c r="N14" s="69">
        <v>5258073.3695</v>
      </c>
      <c r="O14" s="69">
        <v>58001019.1668</v>
      </c>
      <c r="P14" s="69">
        <v>2096</v>
      </c>
      <c r="Q14" s="69">
        <v>2144</v>
      </c>
      <c r="R14" s="70">
        <v>-2.23880597014925</v>
      </c>
      <c r="S14" s="69">
        <v>77.293957299618299</v>
      </c>
      <c r="T14" s="69">
        <v>79.608112126865706</v>
      </c>
      <c r="U14" s="71">
        <v>-2.993966033175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100128.0148</v>
      </c>
      <c r="E15" s="69">
        <v>113863.281</v>
      </c>
      <c r="F15" s="70">
        <v>87.937053912929102</v>
      </c>
      <c r="G15" s="69">
        <v>86485.999800000005</v>
      </c>
      <c r="H15" s="70">
        <v>15.7736686071125</v>
      </c>
      <c r="I15" s="69">
        <v>17165.935300000001</v>
      </c>
      <c r="J15" s="70">
        <v>17.1439884574642</v>
      </c>
      <c r="K15" s="69">
        <v>18361.324000000001</v>
      </c>
      <c r="L15" s="70">
        <v>21.230400345097198</v>
      </c>
      <c r="M15" s="70">
        <v>-6.5103622157095004E-2</v>
      </c>
      <c r="N15" s="69">
        <v>4964481.5877999999</v>
      </c>
      <c r="O15" s="69">
        <v>45832622.256300002</v>
      </c>
      <c r="P15" s="69">
        <v>3859</v>
      </c>
      <c r="Q15" s="69">
        <v>3847</v>
      </c>
      <c r="R15" s="70">
        <v>0.31193137509748498</v>
      </c>
      <c r="S15" s="69">
        <v>25.946622130085501</v>
      </c>
      <c r="T15" s="69">
        <v>25.402206472576001</v>
      </c>
      <c r="U15" s="71">
        <v>2.0982139978761398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653669.26119999995</v>
      </c>
      <c r="E16" s="69">
        <v>647269.63069999998</v>
      </c>
      <c r="F16" s="70">
        <v>100.98871168929701</v>
      </c>
      <c r="G16" s="69">
        <v>511305.23190000001</v>
      </c>
      <c r="H16" s="70">
        <v>27.843256907616301</v>
      </c>
      <c r="I16" s="69">
        <v>28219.855200000002</v>
      </c>
      <c r="J16" s="70">
        <v>4.3171458220621002</v>
      </c>
      <c r="K16" s="69">
        <v>27270.030299999999</v>
      </c>
      <c r="L16" s="70">
        <v>5.3334150715933601</v>
      </c>
      <c r="M16" s="70">
        <v>3.4830357339207002E-2</v>
      </c>
      <c r="N16" s="69">
        <v>18098575.456999999</v>
      </c>
      <c r="O16" s="69">
        <v>328797762.17390001</v>
      </c>
      <c r="P16" s="69">
        <v>38212</v>
      </c>
      <c r="Q16" s="69">
        <v>30725</v>
      </c>
      <c r="R16" s="70">
        <v>24.367778681855199</v>
      </c>
      <c r="S16" s="69">
        <v>17.1063870302523</v>
      </c>
      <c r="T16" s="69">
        <v>17.320809314890202</v>
      </c>
      <c r="U16" s="71">
        <v>-1.2534633073522501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415251.26789999998</v>
      </c>
      <c r="E17" s="69">
        <v>693351.22609999997</v>
      </c>
      <c r="F17" s="70">
        <v>59.890464207545698</v>
      </c>
      <c r="G17" s="69">
        <v>550424.73719999997</v>
      </c>
      <c r="H17" s="70">
        <v>-24.5580294933009</v>
      </c>
      <c r="I17" s="69">
        <v>47044.623599999999</v>
      </c>
      <c r="J17" s="70">
        <v>11.3291944508473</v>
      </c>
      <c r="K17" s="69">
        <v>41081.215100000001</v>
      </c>
      <c r="L17" s="70">
        <v>7.4635481154025403</v>
      </c>
      <c r="M17" s="70">
        <v>0.14516144387364999</v>
      </c>
      <c r="N17" s="69">
        <v>12154637.893200001</v>
      </c>
      <c r="O17" s="69">
        <v>311184938.01889998</v>
      </c>
      <c r="P17" s="69">
        <v>10314</v>
      </c>
      <c r="Q17" s="69">
        <v>9289</v>
      </c>
      <c r="R17" s="70">
        <v>11.0345570029067</v>
      </c>
      <c r="S17" s="69">
        <v>40.260933478766702</v>
      </c>
      <c r="T17" s="69">
        <v>45.531906125524799</v>
      </c>
      <c r="U17" s="71">
        <v>-13.0920279072465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1476618.6466000001</v>
      </c>
      <c r="E18" s="69">
        <v>1943798.6932000001</v>
      </c>
      <c r="F18" s="70">
        <v>75.965615769043495</v>
      </c>
      <c r="G18" s="69">
        <v>1247953.3152000001</v>
      </c>
      <c r="H18" s="70">
        <v>18.323228009803699</v>
      </c>
      <c r="I18" s="69">
        <v>231864.24609999999</v>
      </c>
      <c r="J18" s="70">
        <v>15.7023783110068</v>
      </c>
      <c r="K18" s="69">
        <v>189270.04519999999</v>
      </c>
      <c r="L18" s="70">
        <v>15.166436347794599</v>
      </c>
      <c r="M18" s="70">
        <v>0.22504459622752801</v>
      </c>
      <c r="N18" s="69">
        <v>41838195.620300002</v>
      </c>
      <c r="O18" s="69">
        <v>725746210.99689996</v>
      </c>
      <c r="P18" s="69">
        <v>76745</v>
      </c>
      <c r="Q18" s="69">
        <v>63568</v>
      </c>
      <c r="R18" s="70">
        <v>20.728983136169099</v>
      </c>
      <c r="S18" s="69">
        <v>19.240584358590102</v>
      </c>
      <c r="T18" s="69">
        <v>18.747833960483302</v>
      </c>
      <c r="U18" s="71">
        <v>2.56099497251954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585921.38670000003</v>
      </c>
      <c r="E19" s="69">
        <v>831715.42229999998</v>
      </c>
      <c r="F19" s="70">
        <v>70.447339437293493</v>
      </c>
      <c r="G19" s="69">
        <v>549861.11170000001</v>
      </c>
      <c r="H19" s="70">
        <v>6.5580697075508398</v>
      </c>
      <c r="I19" s="69">
        <v>36880.361400000002</v>
      </c>
      <c r="J19" s="70">
        <v>6.2944214423910898</v>
      </c>
      <c r="K19" s="69">
        <v>41807.563600000001</v>
      </c>
      <c r="L19" s="70">
        <v>7.6032952159035201</v>
      </c>
      <c r="M19" s="70">
        <v>-0.117854325287685</v>
      </c>
      <c r="N19" s="69">
        <v>17199165.8741</v>
      </c>
      <c r="O19" s="69">
        <v>239589528.1832</v>
      </c>
      <c r="P19" s="69">
        <v>15075</v>
      </c>
      <c r="Q19" s="69">
        <v>13205</v>
      </c>
      <c r="R19" s="70">
        <v>14.1613025369178</v>
      </c>
      <c r="S19" s="69">
        <v>38.867090328358202</v>
      </c>
      <c r="T19" s="69">
        <v>40.0529590988262</v>
      </c>
      <c r="U19" s="71">
        <v>-3.05108707765232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921997.97779999999</v>
      </c>
      <c r="E20" s="69">
        <v>1175033.7389</v>
      </c>
      <c r="F20" s="70">
        <v>78.465659944634595</v>
      </c>
      <c r="G20" s="69">
        <v>919523.01430000004</v>
      </c>
      <c r="H20" s="70">
        <v>0.26915731977454899</v>
      </c>
      <c r="I20" s="69">
        <v>58462.591999999997</v>
      </c>
      <c r="J20" s="70">
        <v>6.3408590265565303</v>
      </c>
      <c r="K20" s="69">
        <v>37558.444900000002</v>
      </c>
      <c r="L20" s="70">
        <v>4.0845573537484396</v>
      </c>
      <c r="M20" s="70">
        <v>0.55657648115244496</v>
      </c>
      <c r="N20" s="69">
        <v>35773891.338600002</v>
      </c>
      <c r="O20" s="69">
        <v>375363808.19139999</v>
      </c>
      <c r="P20" s="69">
        <v>40365</v>
      </c>
      <c r="Q20" s="69">
        <v>38664</v>
      </c>
      <c r="R20" s="70">
        <v>4.3994413407821202</v>
      </c>
      <c r="S20" s="69">
        <v>22.841520569800601</v>
      </c>
      <c r="T20" s="69">
        <v>23.232581199565502</v>
      </c>
      <c r="U20" s="71">
        <v>-1.71206040582934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341689.15879999998</v>
      </c>
      <c r="E21" s="69">
        <v>361846.87219999998</v>
      </c>
      <c r="F21" s="70">
        <v>94.429214413975004</v>
      </c>
      <c r="G21" s="69">
        <v>296480.6789</v>
      </c>
      <c r="H21" s="70">
        <v>15.2483730365608</v>
      </c>
      <c r="I21" s="69">
        <v>24243.2376</v>
      </c>
      <c r="J21" s="70">
        <v>7.0951146606879103</v>
      </c>
      <c r="K21" s="69">
        <v>38120.925799999997</v>
      </c>
      <c r="L21" s="70">
        <v>12.8578111536428</v>
      </c>
      <c r="M21" s="70">
        <v>-0.36404383966981202</v>
      </c>
      <c r="N21" s="69">
        <v>9836283.6358000003</v>
      </c>
      <c r="O21" s="69">
        <v>141778393.11950001</v>
      </c>
      <c r="P21" s="69">
        <v>33086</v>
      </c>
      <c r="Q21" s="69">
        <v>29179</v>
      </c>
      <c r="R21" s="70">
        <v>13.3897666129751</v>
      </c>
      <c r="S21" s="69">
        <v>10.327303354893299</v>
      </c>
      <c r="T21" s="69">
        <v>10.6913467082491</v>
      </c>
      <c r="U21" s="71">
        <v>-3.52505722787043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1034177.5862</v>
      </c>
      <c r="E22" s="69">
        <v>993377.53119999997</v>
      </c>
      <c r="F22" s="70">
        <v>104.107205339214</v>
      </c>
      <c r="G22" s="69">
        <v>802734.17539999995</v>
      </c>
      <c r="H22" s="70">
        <v>28.831887054599701</v>
      </c>
      <c r="I22" s="69">
        <v>49247.188800000004</v>
      </c>
      <c r="J22" s="70">
        <v>4.7619663641091599</v>
      </c>
      <c r="K22" s="69">
        <v>104484.4096</v>
      </c>
      <c r="L22" s="70">
        <v>13.016065940874601</v>
      </c>
      <c r="M22" s="70">
        <v>-0.52866471669281501</v>
      </c>
      <c r="N22" s="69">
        <v>23840540.782499999</v>
      </c>
      <c r="O22" s="69">
        <v>432331703.80440003</v>
      </c>
      <c r="P22" s="69">
        <v>63093</v>
      </c>
      <c r="Q22" s="69">
        <v>52064</v>
      </c>
      <c r="R22" s="70">
        <v>21.1835433312846</v>
      </c>
      <c r="S22" s="69">
        <v>16.391320530011299</v>
      </c>
      <c r="T22" s="69">
        <v>16.106092806929901</v>
      </c>
      <c r="U22" s="71">
        <v>1.74011436454488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2412791.3456999999</v>
      </c>
      <c r="E23" s="69">
        <v>2840995.8747999999</v>
      </c>
      <c r="F23" s="70">
        <v>84.927661004430604</v>
      </c>
      <c r="G23" s="69">
        <v>2053198.6913999999</v>
      </c>
      <c r="H23" s="70">
        <v>17.513777687769998</v>
      </c>
      <c r="I23" s="69">
        <v>151464.16620000001</v>
      </c>
      <c r="J23" s="70">
        <v>6.2775492986550496</v>
      </c>
      <c r="K23" s="69">
        <v>166973.17290000001</v>
      </c>
      <c r="L23" s="70">
        <v>8.1323436255527302</v>
      </c>
      <c r="M23" s="70">
        <v>-9.2883224476354997E-2</v>
      </c>
      <c r="N23" s="69">
        <v>68037805.544100001</v>
      </c>
      <c r="O23" s="69">
        <v>946978733.04030001</v>
      </c>
      <c r="P23" s="69">
        <v>80034</v>
      </c>
      <c r="Q23" s="69">
        <v>73468</v>
      </c>
      <c r="R23" s="70">
        <v>8.9372243697936504</v>
      </c>
      <c r="S23" s="69">
        <v>30.1470793125422</v>
      </c>
      <c r="T23" s="69">
        <v>29.4596376082104</v>
      </c>
      <c r="U23" s="71">
        <v>2.2802928841129702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258134.96189999999</v>
      </c>
      <c r="E24" s="69">
        <v>311520.86050000001</v>
      </c>
      <c r="F24" s="70">
        <v>82.862817432414005</v>
      </c>
      <c r="G24" s="69">
        <v>232765.30069999999</v>
      </c>
      <c r="H24" s="70">
        <v>10.8992453444329</v>
      </c>
      <c r="I24" s="69">
        <v>44739.374000000003</v>
      </c>
      <c r="J24" s="70">
        <v>17.3317762424339</v>
      </c>
      <c r="K24" s="69">
        <v>36788.2238</v>
      </c>
      <c r="L24" s="70">
        <v>15.804857377524099</v>
      </c>
      <c r="M24" s="70">
        <v>0.21613302787399</v>
      </c>
      <c r="N24" s="69">
        <v>6220529.7297</v>
      </c>
      <c r="O24" s="69">
        <v>99250631.946400002</v>
      </c>
      <c r="P24" s="69">
        <v>27783</v>
      </c>
      <c r="Q24" s="69">
        <v>24561</v>
      </c>
      <c r="R24" s="70">
        <v>13.1183583730304</v>
      </c>
      <c r="S24" s="69">
        <v>9.2911118993629191</v>
      </c>
      <c r="T24" s="69">
        <v>9.0788876267252991</v>
      </c>
      <c r="U24" s="71">
        <v>2.28416442441269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343059.42359999998</v>
      </c>
      <c r="E25" s="69">
        <v>395391.87839999999</v>
      </c>
      <c r="F25" s="70">
        <v>86.764408259529901</v>
      </c>
      <c r="G25" s="69">
        <v>242611.08559999999</v>
      </c>
      <c r="H25" s="70">
        <v>41.403028947165303</v>
      </c>
      <c r="I25" s="69">
        <v>16193.816199999999</v>
      </c>
      <c r="J25" s="70">
        <v>4.72041141737638</v>
      </c>
      <c r="K25" s="69">
        <v>19316.43</v>
      </c>
      <c r="L25" s="70">
        <v>7.9618909219373304</v>
      </c>
      <c r="M25" s="70">
        <v>-0.16165584427350199</v>
      </c>
      <c r="N25" s="69">
        <v>7697005.0773</v>
      </c>
      <c r="O25" s="69">
        <v>99673336.421900004</v>
      </c>
      <c r="P25" s="69">
        <v>21826</v>
      </c>
      <c r="Q25" s="69">
        <v>19232</v>
      </c>
      <c r="R25" s="70">
        <v>13.4879367720466</v>
      </c>
      <c r="S25" s="69">
        <v>15.717924658664</v>
      </c>
      <c r="T25" s="69">
        <v>14.233219789933401</v>
      </c>
      <c r="U25" s="71">
        <v>9.4459345045412295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542979.26210000005</v>
      </c>
      <c r="E26" s="69">
        <v>697415.83440000005</v>
      </c>
      <c r="F26" s="70">
        <v>77.855883866923605</v>
      </c>
      <c r="G26" s="69">
        <v>475840.24479999999</v>
      </c>
      <c r="H26" s="70">
        <v>14.1095710238253</v>
      </c>
      <c r="I26" s="69">
        <v>116325.1871</v>
      </c>
      <c r="J26" s="70">
        <v>21.423504582865</v>
      </c>
      <c r="K26" s="69">
        <v>89918.149600000004</v>
      </c>
      <c r="L26" s="70">
        <v>18.8967096799039</v>
      </c>
      <c r="M26" s="70">
        <v>0.29367861346648499</v>
      </c>
      <c r="N26" s="69">
        <v>12974691.8616</v>
      </c>
      <c r="O26" s="69">
        <v>203319598.41029999</v>
      </c>
      <c r="P26" s="69">
        <v>45949</v>
      </c>
      <c r="Q26" s="69">
        <v>42974</v>
      </c>
      <c r="R26" s="70">
        <v>6.9227905245032</v>
      </c>
      <c r="S26" s="69">
        <v>11.8169984569849</v>
      </c>
      <c r="T26" s="69">
        <v>11.647252871503699</v>
      </c>
      <c r="U26" s="71">
        <v>1.4364526330363101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244614.26</v>
      </c>
      <c r="E27" s="69">
        <v>296188.8651</v>
      </c>
      <c r="F27" s="70">
        <v>82.587257261481696</v>
      </c>
      <c r="G27" s="69">
        <v>210501.5961</v>
      </c>
      <c r="H27" s="70">
        <v>16.205418168798399</v>
      </c>
      <c r="I27" s="69">
        <v>67859.455600000001</v>
      </c>
      <c r="J27" s="70">
        <v>27.741414421219801</v>
      </c>
      <c r="K27" s="69">
        <v>63276.478499999997</v>
      </c>
      <c r="L27" s="70">
        <v>30.059856871555599</v>
      </c>
      <c r="M27" s="70">
        <v>7.2427815337416004E-2</v>
      </c>
      <c r="N27" s="69">
        <v>6204891.9753999999</v>
      </c>
      <c r="O27" s="69">
        <v>91322472.193599999</v>
      </c>
      <c r="P27" s="69">
        <v>34084</v>
      </c>
      <c r="Q27" s="69">
        <v>30526</v>
      </c>
      <c r="R27" s="70">
        <v>11.6556378169429</v>
      </c>
      <c r="S27" s="69">
        <v>7.1768061260415399</v>
      </c>
      <c r="T27" s="69">
        <v>6.9985340234554201</v>
      </c>
      <c r="U27" s="71">
        <v>2.4840033220244901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1097071.8156000001</v>
      </c>
      <c r="E28" s="69">
        <v>1480927.5103</v>
      </c>
      <c r="F28" s="70">
        <v>74.080048346036904</v>
      </c>
      <c r="G28" s="69">
        <v>905845.26710000006</v>
      </c>
      <c r="H28" s="70">
        <v>21.110288417380399</v>
      </c>
      <c r="I28" s="69">
        <v>43373.169199999997</v>
      </c>
      <c r="J28" s="70">
        <v>3.9535396482935599</v>
      </c>
      <c r="K28" s="69">
        <v>35352.401700000002</v>
      </c>
      <c r="L28" s="70">
        <v>3.9026976222085099</v>
      </c>
      <c r="M28" s="70">
        <v>0.22688041304984399</v>
      </c>
      <c r="N28" s="69">
        <v>29675460.7632</v>
      </c>
      <c r="O28" s="69">
        <v>323557343.57230002</v>
      </c>
      <c r="P28" s="69">
        <v>50236</v>
      </c>
      <c r="Q28" s="69">
        <v>46258</v>
      </c>
      <c r="R28" s="70">
        <v>8.5995935838125295</v>
      </c>
      <c r="S28" s="69">
        <v>21.838359256310198</v>
      </c>
      <c r="T28" s="69">
        <v>20.812135258766101</v>
      </c>
      <c r="U28" s="71">
        <v>4.6991808564905604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616842.13439999998</v>
      </c>
      <c r="E29" s="69">
        <v>596248.44460000005</v>
      </c>
      <c r="F29" s="70">
        <v>103.453877320186</v>
      </c>
      <c r="G29" s="69">
        <v>496492.70770000003</v>
      </c>
      <c r="H29" s="70">
        <v>24.239918297595601</v>
      </c>
      <c r="I29" s="69">
        <v>76426.826799999995</v>
      </c>
      <c r="J29" s="70">
        <v>12.3900139983693</v>
      </c>
      <c r="K29" s="69">
        <v>62894.256800000003</v>
      </c>
      <c r="L29" s="70">
        <v>12.667710084073001</v>
      </c>
      <c r="M29" s="70">
        <v>0.21516384306809999</v>
      </c>
      <c r="N29" s="69">
        <v>15622088.8849</v>
      </c>
      <c r="O29" s="69">
        <v>221040172.7764</v>
      </c>
      <c r="P29" s="69">
        <v>105997</v>
      </c>
      <c r="Q29" s="69">
        <v>104253</v>
      </c>
      <c r="R29" s="70">
        <v>1.6728535389868999</v>
      </c>
      <c r="S29" s="69">
        <v>5.8194301197203702</v>
      </c>
      <c r="T29" s="69">
        <v>5.7729807688987398</v>
      </c>
      <c r="U29" s="71">
        <v>0.79817696692036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874009.24710000004</v>
      </c>
      <c r="E30" s="69">
        <v>1058056.8946</v>
      </c>
      <c r="F30" s="70">
        <v>82.605127527704497</v>
      </c>
      <c r="G30" s="69">
        <v>698357.30249999999</v>
      </c>
      <c r="H30" s="70">
        <v>25.1521597857137</v>
      </c>
      <c r="I30" s="69">
        <v>83385.225300000006</v>
      </c>
      <c r="J30" s="70">
        <v>9.5405426860957991</v>
      </c>
      <c r="K30" s="69">
        <v>101486.591</v>
      </c>
      <c r="L30" s="70">
        <v>14.532187268135599</v>
      </c>
      <c r="M30" s="70">
        <v>-0.178362141457683</v>
      </c>
      <c r="N30" s="69">
        <v>20098453.3356</v>
      </c>
      <c r="O30" s="69">
        <v>392032670.9745</v>
      </c>
      <c r="P30" s="69">
        <v>64724</v>
      </c>
      <c r="Q30" s="69">
        <v>57554</v>
      </c>
      <c r="R30" s="70">
        <v>12.4578656566008</v>
      </c>
      <c r="S30" s="69">
        <v>13.503634619306601</v>
      </c>
      <c r="T30" s="69">
        <v>13.1662150867012</v>
      </c>
      <c r="U30" s="71">
        <v>2.4987312091737999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579368.07640000002</v>
      </c>
      <c r="E31" s="69">
        <v>821771.17240000004</v>
      </c>
      <c r="F31" s="70">
        <v>70.5023607372285</v>
      </c>
      <c r="G31" s="69">
        <v>646211.38340000005</v>
      </c>
      <c r="H31" s="70">
        <v>-10.343876433793</v>
      </c>
      <c r="I31" s="69">
        <v>24607.8891</v>
      </c>
      <c r="J31" s="70">
        <v>4.2473671060554796</v>
      </c>
      <c r="K31" s="69">
        <v>39550.785600000003</v>
      </c>
      <c r="L31" s="70">
        <v>6.1204099178671303</v>
      </c>
      <c r="M31" s="70">
        <v>-0.377815415631087</v>
      </c>
      <c r="N31" s="69">
        <v>38700345.570600003</v>
      </c>
      <c r="O31" s="69">
        <v>355329662.77869999</v>
      </c>
      <c r="P31" s="69">
        <v>24685</v>
      </c>
      <c r="Q31" s="69">
        <v>22968</v>
      </c>
      <c r="R31" s="70">
        <v>7.4756182514803298</v>
      </c>
      <c r="S31" s="69">
        <v>23.470450735264301</v>
      </c>
      <c r="T31" s="69">
        <v>24.016369601184302</v>
      </c>
      <c r="U31" s="71">
        <v>-2.3259837319599601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116727.7086</v>
      </c>
      <c r="E32" s="69">
        <v>154172.3749</v>
      </c>
      <c r="F32" s="70">
        <v>75.712467084788997</v>
      </c>
      <c r="G32" s="69">
        <v>117825.93</v>
      </c>
      <c r="H32" s="70">
        <v>-0.93207106449320098</v>
      </c>
      <c r="I32" s="69">
        <v>32212.418900000001</v>
      </c>
      <c r="J32" s="70">
        <v>27.596205979151701</v>
      </c>
      <c r="K32" s="69">
        <v>30154.0965</v>
      </c>
      <c r="L32" s="70">
        <v>25.592071711209901</v>
      </c>
      <c r="M32" s="70">
        <v>6.8260125120975998E-2</v>
      </c>
      <c r="N32" s="69">
        <v>2673555.5526999999</v>
      </c>
      <c r="O32" s="69">
        <v>47940753.810999997</v>
      </c>
      <c r="P32" s="69">
        <v>26486</v>
      </c>
      <c r="Q32" s="69">
        <v>24662</v>
      </c>
      <c r="R32" s="70">
        <v>7.3959938366718001</v>
      </c>
      <c r="S32" s="69">
        <v>4.4071474967907598</v>
      </c>
      <c r="T32" s="69">
        <v>4.3154706876976698</v>
      </c>
      <c r="U32" s="71">
        <v>2.0801847262847901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18.034400000000002</v>
      </c>
      <c r="H33" s="72"/>
      <c r="I33" s="72"/>
      <c r="J33" s="72"/>
      <c r="K33" s="69">
        <v>3.6974999999999998</v>
      </c>
      <c r="L33" s="70">
        <v>20.502484141418599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211428.53260000001</v>
      </c>
      <c r="E35" s="69">
        <v>216359.0018</v>
      </c>
      <c r="F35" s="70">
        <v>97.721162901020605</v>
      </c>
      <c r="G35" s="69">
        <v>201850.9001</v>
      </c>
      <c r="H35" s="70">
        <v>4.744904528667</v>
      </c>
      <c r="I35" s="69">
        <v>19137.502</v>
      </c>
      <c r="J35" s="70">
        <v>9.0515228785161597</v>
      </c>
      <c r="K35" s="69">
        <v>23890.9882</v>
      </c>
      <c r="L35" s="70">
        <v>11.835958218746599</v>
      </c>
      <c r="M35" s="70">
        <v>-0.19896565852391099</v>
      </c>
      <c r="N35" s="69">
        <v>5489980.3200000003</v>
      </c>
      <c r="O35" s="69">
        <v>58389051.586099997</v>
      </c>
      <c r="P35" s="69">
        <v>13493</v>
      </c>
      <c r="Q35" s="69">
        <v>11542</v>
      </c>
      <c r="R35" s="70">
        <v>16.9034829319009</v>
      </c>
      <c r="S35" s="69">
        <v>15.6694977099237</v>
      </c>
      <c r="T35" s="69">
        <v>15.4542470282447</v>
      </c>
      <c r="U35" s="71">
        <v>1.37369228844312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692556.36049999995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127636.84970000001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170739.04240000001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211003.4186</v>
      </c>
      <c r="E39" s="69">
        <v>319475.23989999999</v>
      </c>
      <c r="F39" s="70">
        <v>66.046876955486994</v>
      </c>
      <c r="G39" s="69">
        <v>279031.1974</v>
      </c>
      <c r="H39" s="70">
        <v>-24.379990278463399</v>
      </c>
      <c r="I39" s="69">
        <v>10976.540999999999</v>
      </c>
      <c r="J39" s="70">
        <v>5.2020678493405201</v>
      </c>
      <c r="K39" s="69">
        <v>2061.37</v>
      </c>
      <c r="L39" s="70">
        <v>0.73875968680482795</v>
      </c>
      <c r="M39" s="70">
        <v>4.3248766596971899</v>
      </c>
      <c r="N39" s="69">
        <v>5036352.0619000001</v>
      </c>
      <c r="O39" s="69">
        <v>92256851.8222</v>
      </c>
      <c r="P39" s="69">
        <v>315</v>
      </c>
      <c r="Q39" s="69">
        <v>247</v>
      </c>
      <c r="R39" s="70">
        <v>27.530364372469599</v>
      </c>
      <c r="S39" s="69">
        <v>669.85212253968302</v>
      </c>
      <c r="T39" s="69">
        <v>590.50140202429202</v>
      </c>
      <c r="U39" s="71">
        <v>11.8460056847383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390948.05420000001</v>
      </c>
      <c r="E40" s="69">
        <v>541771.79810000001</v>
      </c>
      <c r="F40" s="70">
        <v>72.161019745040093</v>
      </c>
      <c r="G40" s="69">
        <v>370054.728</v>
      </c>
      <c r="H40" s="70">
        <v>5.6460097977724102</v>
      </c>
      <c r="I40" s="69">
        <v>26786.0923</v>
      </c>
      <c r="J40" s="70">
        <v>6.8515732492421799</v>
      </c>
      <c r="K40" s="69">
        <v>21661.701099999998</v>
      </c>
      <c r="L40" s="70">
        <v>5.8536479771716401</v>
      </c>
      <c r="M40" s="70">
        <v>0.23656457894712599</v>
      </c>
      <c r="N40" s="69">
        <v>11452579.4077</v>
      </c>
      <c r="O40" s="69">
        <v>174129817.50409999</v>
      </c>
      <c r="P40" s="69">
        <v>1942</v>
      </c>
      <c r="Q40" s="69">
        <v>1832</v>
      </c>
      <c r="R40" s="70">
        <v>6.0043668122270697</v>
      </c>
      <c r="S40" s="69">
        <v>201.312077342945</v>
      </c>
      <c r="T40" s="69">
        <v>172.57310289301299</v>
      </c>
      <c r="U40" s="71">
        <v>14.275832244765899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229318.8328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88276.123099999997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15490.1909</v>
      </c>
      <c r="E44" s="75"/>
      <c r="F44" s="75"/>
      <c r="G44" s="74">
        <v>15173.488600000001</v>
      </c>
      <c r="H44" s="76">
        <v>2.0872082113008599</v>
      </c>
      <c r="I44" s="74">
        <v>1881.1493</v>
      </c>
      <c r="J44" s="76">
        <v>12.1441324522347</v>
      </c>
      <c r="K44" s="74">
        <v>1677.4431</v>
      </c>
      <c r="L44" s="76">
        <v>11.055091839591899</v>
      </c>
      <c r="M44" s="76">
        <v>0.12143851555978299</v>
      </c>
      <c r="N44" s="74">
        <v>438371.27289999998</v>
      </c>
      <c r="O44" s="74">
        <v>10709687.624199999</v>
      </c>
      <c r="P44" s="74">
        <v>38</v>
      </c>
      <c r="Q44" s="74">
        <v>25</v>
      </c>
      <c r="R44" s="76">
        <v>52</v>
      </c>
      <c r="S44" s="74">
        <v>407.63660263157902</v>
      </c>
      <c r="T44" s="74">
        <v>216.85277199999999</v>
      </c>
      <c r="U44" s="77">
        <v>46.802428780913203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64680</v>
      </c>
      <c r="D2" s="32">
        <v>559342.11912649602</v>
      </c>
      <c r="E2" s="32">
        <v>417280.97191623901</v>
      </c>
      <c r="F2" s="32">
        <v>142061.14721025599</v>
      </c>
      <c r="G2" s="32">
        <v>417280.97191623901</v>
      </c>
      <c r="H2" s="32">
        <v>0.25397899130519302</v>
      </c>
    </row>
    <row r="3" spans="1:8" ht="14.25" x14ac:dyDescent="0.2">
      <c r="A3" s="32">
        <v>2</v>
      </c>
      <c r="B3" s="33">
        <v>13</v>
      </c>
      <c r="C3" s="32">
        <v>12167.351000000001</v>
      </c>
      <c r="D3" s="32">
        <v>96727.530224196395</v>
      </c>
      <c r="E3" s="32">
        <v>75795.275912404497</v>
      </c>
      <c r="F3" s="32">
        <v>20932.254311791799</v>
      </c>
      <c r="G3" s="32">
        <v>75795.275912404497</v>
      </c>
      <c r="H3" s="32">
        <v>0.216404308714125</v>
      </c>
    </row>
    <row r="4" spans="1:8" ht="14.25" x14ac:dyDescent="0.2">
      <c r="A4" s="32">
        <v>3</v>
      </c>
      <c r="B4" s="33">
        <v>14</v>
      </c>
      <c r="C4" s="32">
        <v>98629</v>
      </c>
      <c r="D4" s="32">
        <v>109499.629444444</v>
      </c>
      <c r="E4" s="32">
        <v>80004.301628205096</v>
      </c>
      <c r="F4" s="32">
        <v>29495.3278162393</v>
      </c>
      <c r="G4" s="32">
        <v>80004.301628205096</v>
      </c>
      <c r="H4" s="32">
        <v>0.26936463589773202</v>
      </c>
    </row>
    <row r="5" spans="1:8" ht="14.25" x14ac:dyDescent="0.2">
      <c r="A5" s="32">
        <v>4</v>
      </c>
      <c r="B5" s="33">
        <v>15</v>
      </c>
      <c r="C5" s="32">
        <v>3304</v>
      </c>
      <c r="D5" s="32">
        <v>50415.778307692301</v>
      </c>
      <c r="E5" s="32">
        <v>41868.409612820498</v>
      </c>
      <c r="F5" s="32">
        <v>8547.3686948717896</v>
      </c>
      <c r="G5" s="32">
        <v>41868.409612820498</v>
      </c>
      <c r="H5" s="32">
        <v>0.169537572993645</v>
      </c>
    </row>
    <row r="6" spans="1:8" ht="14.25" x14ac:dyDescent="0.2">
      <c r="A6" s="32">
        <v>5</v>
      </c>
      <c r="B6" s="33">
        <v>16</v>
      </c>
      <c r="C6" s="32">
        <v>2737</v>
      </c>
      <c r="D6" s="32">
        <v>177140.913329915</v>
      </c>
      <c r="E6" s="32">
        <v>146686.177426496</v>
      </c>
      <c r="F6" s="32">
        <v>30454.735903418801</v>
      </c>
      <c r="G6" s="32">
        <v>146686.177426496</v>
      </c>
      <c r="H6" s="32">
        <v>0.171923782772299</v>
      </c>
    </row>
    <row r="7" spans="1:8" ht="14.25" x14ac:dyDescent="0.2">
      <c r="A7" s="32">
        <v>6</v>
      </c>
      <c r="B7" s="33">
        <v>17</v>
      </c>
      <c r="C7" s="32">
        <v>16932</v>
      </c>
      <c r="D7" s="32">
        <v>307333.48641367501</v>
      </c>
      <c r="E7" s="32">
        <v>235694.98077008501</v>
      </c>
      <c r="F7" s="32">
        <v>71638.505643589699</v>
      </c>
      <c r="G7" s="32">
        <v>235694.98077008501</v>
      </c>
      <c r="H7" s="32">
        <v>0.233096973842815</v>
      </c>
    </row>
    <row r="8" spans="1:8" ht="14.25" x14ac:dyDescent="0.2">
      <c r="A8" s="32">
        <v>7</v>
      </c>
      <c r="B8" s="33">
        <v>18</v>
      </c>
      <c r="C8" s="32">
        <v>93427</v>
      </c>
      <c r="D8" s="32">
        <v>162008.13013247901</v>
      </c>
      <c r="E8" s="32">
        <v>130723.641691453</v>
      </c>
      <c r="F8" s="32">
        <v>31284.488441025602</v>
      </c>
      <c r="G8" s="32">
        <v>130723.641691453</v>
      </c>
      <c r="H8" s="32">
        <v>0.19310443503942301</v>
      </c>
    </row>
    <row r="9" spans="1:8" ht="14.25" x14ac:dyDescent="0.2">
      <c r="A9" s="32">
        <v>8</v>
      </c>
      <c r="B9" s="33">
        <v>19</v>
      </c>
      <c r="C9" s="32">
        <v>14092</v>
      </c>
      <c r="D9" s="32">
        <v>100128.11591453</v>
      </c>
      <c r="E9" s="32">
        <v>82962.080452991504</v>
      </c>
      <c r="F9" s="32">
        <v>17166.0354615385</v>
      </c>
      <c r="G9" s="32">
        <v>82962.080452991504</v>
      </c>
      <c r="H9" s="32">
        <v>0.17144071177961201</v>
      </c>
    </row>
    <row r="10" spans="1:8" ht="14.25" x14ac:dyDescent="0.2">
      <c r="A10" s="32">
        <v>9</v>
      </c>
      <c r="B10" s="33">
        <v>21</v>
      </c>
      <c r="C10" s="32">
        <v>158645</v>
      </c>
      <c r="D10" s="32">
        <v>653668.88455726497</v>
      </c>
      <c r="E10" s="32">
        <v>625449.40561709402</v>
      </c>
      <c r="F10" s="32">
        <v>28219.478940170899</v>
      </c>
      <c r="G10" s="32">
        <v>625449.40561709402</v>
      </c>
      <c r="H10" s="36">
        <v>4.3170907483663097E-2</v>
      </c>
    </row>
    <row r="11" spans="1:8" ht="14.25" x14ac:dyDescent="0.2">
      <c r="A11" s="32">
        <v>10</v>
      </c>
      <c r="B11" s="33">
        <v>22</v>
      </c>
      <c r="C11" s="32">
        <v>25123</v>
      </c>
      <c r="D11" s="32">
        <v>415251.34683675203</v>
      </c>
      <c r="E11" s="32">
        <v>368206.64517692302</v>
      </c>
      <c r="F11" s="32">
        <v>47044.701659829101</v>
      </c>
      <c r="G11" s="32">
        <v>368206.64517692302</v>
      </c>
      <c r="H11" s="32">
        <v>0.11329211095448601</v>
      </c>
    </row>
    <row r="12" spans="1:8" ht="14.25" x14ac:dyDescent="0.2">
      <c r="A12" s="32">
        <v>11</v>
      </c>
      <c r="B12" s="33">
        <v>23</v>
      </c>
      <c r="C12" s="32">
        <v>190998.74400000001</v>
      </c>
      <c r="D12" s="32">
        <v>1476618.4925615401</v>
      </c>
      <c r="E12" s="32">
        <v>1244754.4014965801</v>
      </c>
      <c r="F12" s="32">
        <v>231864.091064957</v>
      </c>
      <c r="G12" s="32">
        <v>1244754.4014965801</v>
      </c>
      <c r="H12" s="32">
        <v>0.15702369449723899</v>
      </c>
    </row>
    <row r="13" spans="1:8" ht="14.25" x14ac:dyDescent="0.2">
      <c r="A13" s="32">
        <v>12</v>
      </c>
      <c r="B13" s="33">
        <v>24</v>
      </c>
      <c r="C13" s="32">
        <v>36477.328000000001</v>
      </c>
      <c r="D13" s="32">
        <v>585921.30148632498</v>
      </c>
      <c r="E13" s="32">
        <v>549041.02456752094</v>
      </c>
      <c r="F13" s="32">
        <v>36880.2769188034</v>
      </c>
      <c r="G13" s="32">
        <v>549041.02456752094</v>
      </c>
      <c r="H13" s="32">
        <v>6.2944079392997093E-2</v>
      </c>
    </row>
    <row r="14" spans="1:8" ht="14.25" x14ac:dyDescent="0.2">
      <c r="A14" s="32">
        <v>13</v>
      </c>
      <c r="B14" s="33">
        <v>25</v>
      </c>
      <c r="C14" s="32">
        <v>82001</v>
      </c>
      <c r="D14" s="32">
        <v>921998.00360000005</v>
      </c>
      <c r="E14" s="32">
        <v>863535.38580000005</v>
      </c>
      <c r="F14" s="32">
        <v>58462.6178</v>
      </c>
      <c r="G14" s="32">
        <v>863535.38580000005</v>
      </c>
      <c r="H14" s="32">
        <v>6.34086164739283E-2</v>
      </c>
    </row>
    <row r="15" spans="1:8" ht="14.25" x14ac:dyDescent="0.2">
      <c r="A15" s="32">
        <v>14</v>
      </c>
      <c r="B15" s="33">
        <v>26</v>
      </c>
      <c r="C15" s="32">
        <v>70180</v>
      </c>
      <c r="D15" s="32">
        <v>341688.66313903598</v>
      </c>
      <c r="E15" s="32">
        <v>317445.92115427699</v>
      </c>
      <c r="F15" s="32">
        <v>24242.741984759101</v>
      </c>
      <c r="G15" s="32">
        <v>317445.92115427699</v>
      </c>
      <c r="H15" s="32">
        <v>7.0949799042336101E-2</v>
      </c>
    </row>
    <row r="16" spans="1:8" ht="14.25" x14ac:dyDescent="0.2">
      <c r="A16" s="32">
        <v>15</v>
      </c>
      <c r="B16" s="33">
        <v>27</v>
      </c>
      <c r="C16" s="32">
        <v>139367.50599999999</v>
      </c>
      <c r="D16" s="32">
        <v>1034178.1568</v>
      </c>
      <c r="E16" s="32">
        <v>984930.39229999995</v>
      </c>
      <c r="F16" s="32">
        <v>49247.764499999997</v>
      </c>
      <c r="G16" s="32">
        <v>984930.39229999995</v>
      </c>
      <c r="H16" s="32">
        <v>4.7620194041213003E-2</v>
      </c>
    </row>
    <row r="17" spans="1:8" ht="14.25" x14ac:dyDescent="0.2">
      <c r="A17" s="32">
        <v>16</v>
      </c>
      <c r="B17" s="33">
        <v>29</v>
      </c>
      <c r="C17" s="32">
        <v>210386</v>
      </c>
      <c r="D17" s="32">
        <v>2412792.8048837599</v>
      </c>
      <c r="E17" s="32">
        <v>2261327.2037905999</v>
      </c>
      <c r="F17" s="32">
        <v>151465.601093162</v>
      </c>
      <c r="G17" s="32">
        <v>2261327.2037905999</v>
      </c>
      <c r="H17" s="32">
        <v>6.2776049724029004E-2</v>
      </c>
    </row>
    <row r="18" spans="1:8" ht="14.25" x14ac:dyDescent="0.2">
      <c r="A18" s="32">
        <v>17</v>
      </c>
      <c r="B18" s="33">
        <v>31</v>
      </c>
      <c r="C18" s="32">
        <v>28252.697</v>
      </c>
      <c r="D18" s="32">
        <v>258134.94421086201</v>
      </c>
      <c r="E18" s="32">
        <v>213395.59326609899</v>
      </c>
      <c r="F18" s="32">
        <v>44739.350944762802</v>
      </c>
      <c r="G18" s="32">
        <v>213395.59326609899</v>
      </c>
      <c r="H18" s="32">
        <v>0.173317684986566</v>
      </c>
    </row>
    <row r="19" spans="1:8" ht="14.25" x14ac:dyDescent="0.2">
      <c r="A19" s="32">
        <v>18</v>
      </c>
      <c r="B19" s="33">
        <v>32</v>
      </c>
      <c r="C19" s="32">
        <v>22033.03</v>
      </c>
      <c r="D19" s="32">
        <v>343059.42488745198</v>
      </c>
      <c r="E19" s="32">
        <v>326865.59906493698</v>
      </c>
      <c r="F19" s="32">
        <v>16193.8258225153</v>
      </c>
      <c r="G19" s="32">
        <v>326865.59906493698</v>
      </c>
      <c r="H19" s="32">
        <v>4.7204142045734497E-2</v>
      </c>
    </row>
    <row r="20" spans="1:8" ht="14.25" x14ac:dyDescent="0.2">
      <c r="A20" s="32">
        <v>19</v>
      </c>
      <c r="B20" s="33">
        <v>33</v>
      </c>
      <c r="C20" s="32">
        <v>43684.432000000001</v>
      </c>
      <c r="D20" s="32">
        <v>542979.23932742595</v>
      </c>
      <c r="E20" s="32">
        <v>426653.98815258697</v>
      </c>
      <c r="F20" s="32">
        <v>116325.251174839</v>
      </c>
      <c r="G20" s="32">
        <v>426653.98815258697</v>
      </c>
      <c r="H20" s="32">
        <v>0.214235172819734</v>
      </c>
    </row>
    <row r="21" spans="1:8" ht="14.25" x14ac:dyDescent="0.2">
      <c r="A21" s="32">
        <v>20</v>
      </c>
      <c r="B21" s="33">
        <v>34</v>
      </c>
      <c r="C21" s="32">
        <v>41330.703999999998</v>
      </c>
      <c r="D21" s="32">
        <v>244614.12737674901</v>
      </c>
      <c r="E21" s="32">
        <v>176754.815954352</v>
      </c>
      <c r="F21" s="32">
        <v>67859.311422396699</v>
      </c>
      <c r="G21" s="32">
        <v>176754.815954352</v>
      </c>
      <c r="H21" s="32">
        <v>0.27741370521041597</v>
      </c>
    </row>
    <row r="22" spans="1:8" ht="14.25" x14ac:dyDescent="0.2">
      <c r="A22" s="32">
        <v>21</v>
      </c>
      <c r="B22" s="33">
        <v>35</v>
      </c>
      <c r="C22" s="32">
        <v>47408.889000000003</v>
      </c>
      <c r="D22" s="32">
        <v>1097071.81277898</v>
      </c>
      <c r="E22" s="32">
        <v>1053698.63992124</v>
      </c>
      <c r="F22" s="32">
        <v>43373.172857741498</v>
      </c>
      <c r="G22" s="32">
        <v>1053698.63992124</v>
      </c>
      <c r="H22" s="32">
        <v>3.95353999186921E-2</v>
      </c>
    </row>
    <row r="23" spans="1:8" ht="14.25" x14ac:dyDescent="0.2">
      <c r="A23" s="32">
        <v>22</v>
      </c>
      <c r="B23" s="33">
        <v>36</v>
      </c>
      <c r="C23" s="32">
        <v>175331.413</v>
      </c>
      <c r="D23" s="32">
        <v>616842.13372035394</v>
      </c>
      <c r="E23" s="32">
        <v>540415.30893056595</v>
      </c>
      <c r="F23" s="32">
        <v>76426.824789788297</v>
      </c>
      <c r="G23" s="32">
        <v>540415.30893056595</v>
      </c>
      <c r="H23" s="32">
        <v>0.123900136861333</v>
      </c>
    </row>
    <row r="24" spans="1:8" ht="14.25" x14ac:dyDescent="0.2">
      <c r="A24" s="32">
        <v>23</v>
      </c>
      <c r="B24" s="33">
        <v>37</v>
      </c>
      <c r="C24" s="32">
        <v>99729.675000000003</v>
      </c>
      <c r="D24" s="32">
        <v>874009.17767699098</v>
      </c>
      <c r="E24" s="32">
        <v>790624.00475288695</v>
      </c>
      <c r="F24" s="32">
        <v>83385.172924104598</v>
      </c>
      <c r="G24" s="32">
        <v>790624.00475288695</v>
      </c>
      <c r="H24" s="32">
        <v>9.5405374513036698E-2</v>
      </c>
    </row>
    <row r="25" spans="1:8" ht="14.25" x14ac:dyDescent="0.2">
      <c r="A25" s="32">
        <v>24</v>
      </c>
      <c r="B25" s="33">
        <v>38</v>
      </c>
      <c r="C25" s="32">
        <v>111753.485</v>
      </c>
      <c r="D25" s="32">
        <v>579368.02906194702</v>
      </c>
      <c r="E25" s="32">
        <v>554760.197716814</v>
      </c>
      <c r="F25" s="32">
        <v>24607.831345132701</v>
      </c>
      <c r="G25" s="32">
        <v>554760.197716814</v>
      </c>
      <c r="H25" s="32">
        <v>4.2473574844948202E-2</v>
      </c>
    </row>
    <row r="26" spans="1:8" ht="14.25" x14ac:dyDescent="0.2">
      <c r="A26" s="32">
        <v>25</v>
      </c>
      <c r="B26" s="33">
        <v>39</v>
      </c>
      <c r="C26" s="32">
        <v>100610.416</v>
      </c>
      <c r="D26" s="32">
        <v>116727.620287656</v>
      </c>
      <c r="E26" s="32">
        <v>84515.290523802702</v>
      </c>
      <c r="F26" s="32">
        <v>32212.3297638533</v>
      </c>
      <c r="G26" s="32">
        <v>84515.290523802702</v>
      </c>
      <c r="H26" s="32">
        <v>0.275961504950339</v>
      </c>
    </row>
    <row r="27" spans="1:8" ht="14.25" x14ac:dyDescent="0.2">
      <c r="A27" s="32">
        <v>26</v>
      </c>
      <c r="B27" s="33">
        <v>42</v>
      </c>
      <c r="C27" s="32">
        <v>10866.895</v>
      </c>
      <c r="D27" s="32">
        <v>211428.53270000001</v>
      </c>
      <c r="E27" s="32">
        <v>192291.0282</v>
      </c>
      <c r="F27" s="32">
        <v>19137.504499999999</v>
      </c>
      <c r="G27" s="32">
        <v>192291.0282</v>
      </c>
      <c r="H27" s="32">
        <v>9.05152405666768E-2</v>
      </c>
    </row>
    <row r="28" spans="1:8" ht="14.25" x14ac:dyDescent="0.2">
      <c r="A28" s="32">
        <v>27</v>
      </c>
      <c r="B28" s="33">
        <v>75</v>
      </c>
      <c r="C28" s="32">
        <v>322</v>
      </c>
      <c r="D28" s="32">
        <v>211003.41880341899</v>
      </c>
      <c r="E28" s="32">
        <v>200026.876068376</v>
      </c>
      <c r="F28" s="32">
        <v>10976.5427350427</v>
      </c>
      <c r="G28" s="32">
        <v>200026.876068376</v>
      </c>
      <c r="H28" s="32">
        <v>5.2020686666072603E-2</v>
      </c>
    </row>
    <row r="29" spans="1:8" ht="14.25" x14ac:dyDescent="0.2">
      <c r="A29" s="32">
        <v>28</v>
      </c>
      <c r="B29" s="33">
        <v>76</v>
      </c>
      <c r="C29" s="32">
        <v>2120</v>
      </c>
      <c r="D29" s="32">
        <v>390948.04782307701</v>
      </c>
      <c r="E29" s="32">
        <v>364161.96333162399</v>
      </c>
      <c r="F29" s="32">
        <v>26786.084491452999</v>
      </c>
      <c r="G29" s="32">
        <v>364161.96333162399</v>
      </c>
      <c r="H29" s="32">
        <v>6.8515713636649198E-2</v>
      </c>
    </row>
    <row r="30" spans="1:8" ht="14.25" x14ac:dyDescent="0.2">
      <c r="A30" s="32">
        <v>29</v>
      </c>
      <c r="B30" s="33">
        <v>99</v>
      </c>
      <c r="C30" s="32">
        <v>39</v>
      </c>
      <c r="D30" s="32">
        <v>15490.190984040501</v>
      </c>
      <c r="E30" s="32">
        <v>13609.041222297899</v>
      </c>
      <c r="F30" s="32">
        <v>1881.1497617426801</v>
      </c>
      <c r="G30" s="32">
        <v>13609.041222297899</v>
      </c>
      <c r="H30" s="32">
        <v>0.121441353672193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2014-11-22T02:15:11Z</dcterms:modified>
</cp:coreProperties>
</file>