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<sst xmlns="http://schemas.openxmlformats.org/spreadsheetml/2006/main" count="116" uniqueCount="73">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</sst>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17129279.804400001</v>
      </c>
      <c r="F3" s="25">
        <f>RA!I7</f>
        <v>1715529.6989</v>
      </c>
      <c r="G3" s="16">
        <f>E3-F3</f>
        <v>15413750.105500001</v>
      </c>
      <c r="H3" s="27">
        <f>RA!J7</f>
        <v>10.015188720656701</v>
      </c>
      <c r="I3" s="20">
        <f>SUM(I4:I40)</f>
        <v>17129284.801347535</v>
      </c>
      <c r="J3" s="21">
        <f>SUM(J4:J40)</f>
        <v>15413750.056751406</v>
      </c>
      <c r="K3" s="22">
        <f>E3-I3</f>
        <v>-4.9969475343823433</v>
      </c>
      <c r="L3" s="22">
        <f>G3-J3</f>
        <v>4.8748595640063286E-2</v>
      </c>
    </row>
    <row r="4" spans="1:13" x14ac:dyDescent="0.15">
      <c r="A4" s="42">
        <f>RA!A8</f>
        <v>41971</v>
      </c>
      <c r="B4" s="12">
        <v>12</v>
      </c>
      <c r="C4" s="39" t="s">
        <v>6</v>
      </c>
      <c r="D4" s="39"/>
      <c r="E4" s="15">
        <f>VLOOKUP(C4,RA!B8:D39,3,0)</f>
        <v>557088.6298</v>
      </c>
      <c r="F4" s="25">
        <f>VLOOKUP(C4,RA!B8:I43,8,0)</f>
        <v>155610.8351</v>
      </c>
      <c r="G4" s="16">
        <f t="shared" ref="G4:G40" si="0">E4-F4</f>
        <v>401477.79469999997</v>
      </c>
      <c r="H4" s="27">
        <f>RA!J8</f>
        <v>27.932868627361099</v>
      </c>
      <c r="I4" s="20">
        <f>VLOOKUP(B4,RMS!B:D,3,FALSE)</f>
        <v>557089.21491282096</v>
      </c>
      <c r="J4" s="21">
        <f>VLOOKUP(B4,RMS!B:E,4,FALSE)</f>
        <v>401477.80066923099</v>
      </c>
      <c r="K4" s="22">
        <f t="shared" ref="K4:K40" si="1">E4-I4</f>
        <v>-0.58511282096151263</v>
      </c>
      <c r="L4" s="22">
        <f t="shared" ref="L4:L40" si="2">G4-J4</f>
        <v>-5.969231016933918E-3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93155.206300000005</v>
      </c>
      <c r="F5" s="25">
        <f>VLOOKUP(C5,RA!B9:I44,8,0)</f>
        <v>20983.287799999998</v>
      </c>
      <c r="G5" s="16">
        <f t="shared" si="0"/>
        <v>72171.9185</v>
      </c>
      <c r="H5" s="27">
        <f>RA!J9</f>
        <v>22.525083281362502</v>
      </c>
      <c r="I5" s="20">
        <f>VLOOKUP(B5,RMS!B:D,3,FALSE)</f>
        <v>93155.240169790501</v>
      </c>
      <c r="J5" s="21">
        <f>VLOOKUP(B5,RMS!B:E,4,FALSE)</f>
        <v>72171.9055568943</v>
      </c>
      <c r="K5" s="22">
        <f t="shared" si="1"/>
        <v>-3.3869790495373309E-2</v>
      </c>
      <c r="L5" s="22">
        <f t="shared" si="2"/>
        <v>1.2943105699378066E-2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111322.9019</v>
      </c>
      <c r="F6" s="25">
        <f>VLOOKUP(C6,RA!B10:I45,8,0)</f>
        <v>31159.477699999999</v>
      </c>
      <c r="G6" s="16">
        <f t="shared" si="0"/>
        <v>80163.424199999994</v>
      </c>
      <c r="H6" s="27">
        <f>RA!J10</f>
        <v>27.9901773742749</v>
      </c>
      <c r="I6" s="20">
        <f>VLOOKUP(B6,RMS!B:D,3,FALSE)</f>
        <v>111324.927004274</v>
      </c>
      <c r="J6" s="21">
        <f>VLOOKUP(B6,RMS!B:E,4,FALSE)</f>
        <v>80163.424294017095</v>
      </c>
      <c r="K6" s="22">
        <f t="shared" si="1"/>
        <v>-2.025104273998295</v>
      </c>
      <c r="L6" s="22">
        <f t="shared" si="2"/>
        <v>-9.4017101218923926E-5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66791.389299999995</v>
      </c>
      <c r="F7" s="25">
        <f>VLOOKUP(C7,RA!B11:I46,8,0)</f>
        <v>14213.488799999999</v>
      </c>
      <c r="G7" s="16">
        <f t="shared" si="0"/>
        <v>52577.900499999996</v>
      </c>
      <c r="H7" s="27">
        <f>RA!J11</f>
        <v>21.280420947913999</v>
      </c>
      <c r="I7" s="20">
        <f>VLOOKUP(B7,RMS!B:D,3,FALSE)</f>
        <v>66791.424154700901</v>
      </c>
      <c r="J7" s="21">
        <f>VLOOKUP(B7,RMS!B:E,4,FALSE)</f>
        <v>52577.900914529899</v>
      </c>
      <c r="K7" s="22">
        <f t="shared" si="1"/>
        <v>-3.4854700905270875E-2</v>
      </c>
      <c r="L7" s="22">
        <f t="shared" si="2"/>
        <v>-4.1452990262769163E-4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244171.3241</v>
      </c>
      <c r="F8" s="25">
        <f>VLOOKUP(C8,RA!B12:I47,8,0)</f>
        <v>42868.062700000002</v>
      </c>
      <c r="G8" s="16">
        <f t="shared" si="0"/>
        <v>201303.26139999999</v>
      </c>
      <c r="H8" s="27">
        <f>RA!J12</f>
        <v>17.556550859528201</v>
      </c>
      <c r="I8" s="20">
        <f>VLOOKUP(B8,RMS!B:D,3,FALSE)</f>
        <v>244171.34309914499</v>
      </c>
      <c r="J8" s="21">
        <f>VLOOKUP(B8,RMS!B:E,4,FALSE)</f>
        <v>201303.25109487199</v>
      </c>
      <c r="K8" s="22">
        <f t="shared" si="1"/>
        <v>-1.8999144987901673E-2</v>
      </c>
      <c r="L8" s="22">
        <f t="shared" si="2"/>
        <v>1.0305128002073616E-2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339169.05589999998</v>
      </c>
      <c r="F9" s="25">
        <f>VLOOKUP(C9,RA!B13:I48,8,0)</f>
        <v>92768.828200000004</v>
      </c>
      <c r="G9" s="16">
        <f t="shared" si="0"/>
        <v>246400.22769999999</v>
      </c>
      <c r="H9" s="27">
        <f>RA!J13</f>
        <v>27.3517959808668</v>
      </c>
      <c r="I9" s="20">
        <f>VLOOKUP(B9,RMS!B:D,3,FALSE)</f>
        <v>339169.26534871798</v>
      </c>
      <c r="J9" s="21">
        <f>VLOOKUP(B9,RMS!B:E,4,FALSE)</f>
        <v>246400.22649829101</v>
      </c>
      <c r="K9" s="22">
        <f t="shared" si="1"/>
        <v>-0.20944871800020337</v>
      </c>
      <c r="L9" s="22">
        <f t="shared" si="2"/>
        <v>1.2017089757137001E-3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217874.64910000001</v>
      </c>
      <c r="F10" s="25">
        <f>VLOOKUP(C10,RA!B14:I49,8,0)</f>
        <v>38844.399100000002</v>
      </c>
      <c r="G10" s="16">
        <f t="shared" si="0"/>
        <v>179030.25</v>
      </c>
      <c r="H10" s="27">
        <f>RA!J14</f>
        <v>17.828783321262499</v>
      </c>
      <c r="I10" s="20">
        <f>VLOOKUP(B10,RMS!B:D,3,FALSE)</f>
        <v>217874.637882051</v>
      </c>
      <c r="J10" s="21">
        <f>VLOOKUP(B10,RMS!B:E,4,FALSE)</f>
        <v>179030.25108376099</v>
      </c>
      <c r="K10" s="22">
        <f t="shared" si="1"/>
        <v>1.1217949009733275E-2</v>
      </c>
      <c r="L10" s="22">
        <f t="shared" si="2"/>
        <v>-1.0837609879672527E-3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129114.77770000001</v>
      </c>
      <c r="F11" s="25">
        <f>VLOOKUP(C11,RA!B15:I50,8,0)</f>
        <v>6351.4970999999996</v>
      </c>
      <c r="G11" s="16">
        <f t="shared" si="0"/>
        <v>122763.28060000001</v>
      </c>
      <c r="H11" s="27">
        <f>RA!J15</f>
        <v>4.9192642493315502</v>
      </c>
      <c r="I11" s="20">
        <f>VLOOKUP(B11,RMS!B:D,3,FALSE)</f>
        <v>129114.873257265</v>
      </c>
      <c r="J11" s="21">
        <f>VLOOKUP(B11,RMS!B:E,4,FALSE)</f>
        <v>122763.281196581</v>
      </c>
      <c r="K11" s="22">
        <f t="shared" si="1"/>
        <v>-9.5557264998205937E-2</v>
      </c>
      <c r="L11" s="22">
        <f t="shared" si="2"/>
        <v>-5.9658098325598985E-4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723453.81129999994</v>
      </c>
      <c r="F12" s="25">
        <f>VLOOKUP(C12,RA!B16:I51,8,0)</f>
        <v>50250.5844</v>
      </c>
      <c r="G12" s="16">
        <f t="shared" si="0"/>
        <v>673203.22689999989</v>
      </c>
      <c r="H12" s="27">
        <f>RA!J16</f>
        <v>6.9459284912333201</v>
      </c>
      <c r="I12" s="20">
        <f>VLOOKUP(B12,RMS!B:D,3,FALSE)</f>
        <v>723453.53510854696</v>
      </c>
      <c r="J12" s="21">
        <f>VLOOKUP(B12,RMS!B:E,4,FALSE)</f>
        <v>673203.22769658105</v>
      </c>
      <c r="K12" s="22">
        <f t="shared" si="1"/>
        <v>0.27619145298376679</v>
      </c>
      <c r="L12" s="22">
        <f t="shared" si="2"/>
        <v>-7.9658115282654762E-4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583930.43550000002</v>
      </c>
      <c r="F13" s="25">
        <f>VLOOKUP(C13,RA!B17:I52,8,0)</f>
        <v>60013.811600000001</v>
      </c>
      <c r="G13" s="16">
        <f t="shared" si="0"/>
        <v>523916.62390000001</v>
      </c>
      <c r="H13" s="27">
        <f>RA!J17</f>
        <v>10.2775618381001</v>
      </c>
      <c r="I13" s="20">
        <f>VLOOKUP(B13,RMS!B:D,3,FALSE)</f>
        <v>583930.51071880304</v>
      </c>
      <c r="J13" s="21">
        <f>VLOOKUP(B13,RMS!B:E,4,FALSE)</f>
        <v>523916.62412393198</v>
      </c>
      <c r="K13" s="22">
        <f t="shared" si="1"/>
        <v>-7.5218803016468883E-2</v>
      </c>
      <c r="L13" s="22">
        <f t="shared" si="2"/>
        <v>-2.2393197286874056E-4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1673085.7316999999</v>
      </c>
      <c r="F14" s="25">
        <f>VLOOKUP(C14,RA!B18:I53,8,0)</f>
        <v>218560.84770000001</v>
      </c>
      <c r="G14" s="16">
        <f t="shared" si="0"/>
        <v>1454524.8839999998</v>
      </c>
      <c r="H14" s="27">
        <f>RA!J18</f>
        <v>13.063338211480801</v>
      </c>
      <c r="I14" s="20">
        <f>VLOOKUP(B14,RMS!B:D,3,FALSE)</f>
        <v>1673085.8321555599</v>
      </c>
      <c r="J14" s="21">
        <f>VLOOKUP(B14,RMS!B:E,4,FALSE)</f>
        <v>1454524.89063333</v>
      </c>
      <c r="K14" s="22">
        <f t="shared" si="1"/>
        <v>-0.10045556002296507</v>
      </c>
      <c r="L14" s="22">
        <f t="shared" si="2"/>
        <v>-6.6333301365375519E-3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2065115.5055</v>
      </c>
      <c r="F15" s="25">
        <f>VLOOKUP(C15,RA!B19:I54,8,0)</f>
        <v>-16814.828399999999</v>
      </c>
      <c r="G15" s="16">
        <f t="shared" si="0"/>
        <v>2081930.3339</v>
      </c>
      <c r="H15" s="27">
        <f>RA!J19</f>
        <v>-0.81423186040767404</v>
      </c>
      <c r="I15" s="20">
        <f>VLOOKUP(B15,RMS!B:D,3,FALSE)</f>
        <v>2065115.52804957</v>
      </c>
      <c r="J15" s="21">
        <f>VLOOKUP(B15,RMS!B:E,4,FALSE)</f>
        <v>2081930.3353427399</v>
      </c>
      <c r="K15" s="22">
        <f t="shared" si="1"/>
        <v>-2.2549570072442293E-2</v>
      </c>
      <c r="L15" s="22">
        <f t="shared" si="2"/>
        <v>-1.4427399728447199E-3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997819.90650000004</v>
      </c>
      <c r="F16" s="25">
        <f>VLOOKUP(C16,RA!B20:I55,8,0)</f>
        <v>68784.874400000001</v>
      </c>
      <c r="G16" s="16">
        <f t="shared" si="0"/>
        <v>929035.03210000007</v>
      </c>
      <c r="H16" s="27">
        <f>RA!J20</f>
        <v>6.8935159493132403</v>
      </c>
      <c r="I16" s="20">
        <f>VLOOKUP(B16,RMS!B:D,3,FALSE)</f>
        <v>997820.22990000003</v>
      </c>
      <c r="J16" s="21">
        <f>VLOOKUP(B16,RMS!B:E,4,FALSE)</f>
        <v>929035.03209999995</v>
      </c>
      <c r="K16" s="22">
        <f t="shared" si="1"/>
        <v>-0.32339999999385327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357937.97120000003</v>
      </c>
      <c r="F17" s="25">
        <f>VLOOKUP(C17,RA!B21:I56,8,0)</f>
        <v>34482.646399999998</v>
      </c>
      <c r="G17" s="16">
        <f t="shared" si="0"/>
        <v>323455.32480000006</v>
      </c>
      <c r="H17" s="27">
        <f>RA!J21</f>
        <v>9.6336933140665906</v>
      </c>
      <c r="I17" s="20">
        <f>VLOOKUP(B17,RMS!B:D,3,FALSE)</f>
        <v>357938.14807352697</v>
      </c>
      <c r="J17" s="21">
        <f>VLOOKUP(B17,RMS!B:E,4,FALSE)</f>
        <v>323455.32478014502</v>
      </c>
      <c r="K17" s="22">
        <f t="shared" si="1"/>
        <v>-0.17687352694338188</v>
      </c>
      <c r="L17" s="22">
        <f t="shared" si="2"/>
        <v>1.9855040591210127E-5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1002034.4055</v>
      </c>
      <c r="F18" s="25">
        <f>VLOOKUP(C18,RA!B22:I57,8,0)</f>
        <v>77032.864000000001</v>
      </c>
      <c r="G18" s="16">
        <f t="shared" si="0"/>
        <v>925001.54150000005</v>
      </c>
      <c r="H18" s="27">
        <f>RA!J22</f>
        <v>7.6876466094556699</v>
      </c>
      <c r="I18" s="20">
        <f>VLOOKUP(B18,RMS!B:D,3,FALSE)</f>
        <v>1002034.72753333</v>
      </c>
      <c r="J18" s="21">
        <f>VLOOKUP(B18,RMS!B:E,4,FALSE)</f>
        <v>925001.5429</v>
      </c>
      <c r="K18" s="22">
        <f t="shared" si="1"/>
        <v>-0.32203332998324186</v>
      </c>
      <c r="L18" s="22">
        <f t="shared" si="2"/>
        <v>-1.39999995008111E-3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2175406.1422999999</v>
      </c>
      <c r="F19" s="25">
        <f>VLOOKUP(C19,RA!B23:I58,8,0)</f>
        <v>241248.9437</v>
      </c>
      <c r="G19" s="16">
        <f t="shared" si="0"/>
        <v>1934157.1986</v>
      </c>
      <c r="H19" s="27">
        <f>RA!J23</f>
        <v>11.0898346294515</v>
      </c>
      <c r="I19" s="20">
        <f>VLOOKUP(B19,RMS!B:D,3,FALSE)</f>
        <v>2175407.6190393199</v>
      </c>
      <c r="J19" s="21">
        <f>VLOOKUP(B19,RMS!B:E,4,FALSE)</f>
        <v>1934157.2228196601</v>
      </c>
      <c r="K19" s="22">
        <f t="shared" si="1"/>
        <v>-1.4767393199726939</v>
      </c>
      <c r="L19" s="22">
        <f t="shared" si="2"/>
        <v>-2.4219660088419914E-2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301710.29719999997</v>
      </c>
      <c r="F20" s="25">
        <f>VLOOKUP(C20,RA!B24:I59,8,0)</f>
        <v>46777.373</v>
      </c>
      <c r="G20" s="16">
        <f t="shared" si="0"/>
        <v>254932.92419999998</v>
      </c>
      <c r="H20" s="27">
        <f>RA!J24</f>
        <v>15.504069113356101</v>
      </c>
      <c r="I20" s="20">
        <f>VLOOKUP(B20,RMS!B:D,3,FALSE)</f>
        <v>301710.34963743301</v>
      </c>
      <c r="J20" s="21">
        <f>VLOOKUP(B20,RMS!B:E,4,FALSE)</f>
        <v>254932.90919844099</v>
      </c>
      <c r="K20" s="22">
        <f t="shared" si="1"/>
        <v>-5.2437433041632175E-2</v>
      </c>
      <c r="L20" s="22">
        <f t="shared" si="2"/>
        <v>1.5001558989752084E-2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359621.26949999999</v>
      </c>
      <c r="F21" s="25">
        <f>VLOOKUP(C21,RA!B25:I60,8,0)</f>
        <v>25276.438099999999</v>
      </c>
      <c r="G21" s="16">
        <f t="shared" si="0"/>
        <v>334344.83140000002</v>
      </c>
      <c r="H21" s="27">
        <f>RA!J25</f>
        <v>7.0286271262940403</v>
      </c>
      <c r="I21" s="20">
        <f>VLOOKUP(B21,RMS!B:D,3,FALSE)</f>
        <v>359621.27047647699</v>
      </c>
      <c r="J21" s="21">
        <f>VLOOKUP(B21,RMS!B:E,4,FALSE)</f>
        <v>334344.83040591999</v>
      </c>
      <c r="K21" s="22">
        <f t="shared" si="1"/>
        <v>-9.7647699294611812E-4</v>
      </c>
      <c r="L21" s="22">
        <f t="shared" si="2"/>
        <v>9.940800373442471E-4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568288.5233</v>
      </c>
      <c r="F22" s="25">
        <f>VLOOKUP(C22,RA!B26:I61,8,0)</f>
        <v>126180.1939</v>
      </c>
      <c r="G22" s="16">
        <f t="shared" si="0"/>
        <v>442108.32939999999</v>
      </c>
      <c r="H22" s="27">
        <f>RA!J26</f>
        <v>22.203544278403299</v>
      </c>
      <c r="I22" s="20">
        <f>VLOOKUP(B22,RMS!B:D,3,FALSE)</f>
        <v>568288.46465163794</v>
      </c>
      <c r="J22" s="21">
        <f>VLOOKUP(B22,RMS!B:E,4,FALSE)</f>
        <v>442108.31499779603</v>
      </c>
      <c r="K22" s="22">
        <f t="shared" si="1"/>
        <v>5.8648362057283521E-2</v>
      </c>
      <c r="L22" s="22">
        <f t="shared" si="2"/>
        <v>1.4402203960344195E-2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283521.64240000001</v>
      </c>
      <c r="F23" s="25">
        <f>VLOOKUP(C23,RA!B27:I62,8,0)</f>
        <v>74772.960699999996</v>
      </c>
      <c r="G23" s="16">
        <f t="shared" si="0"/>
        <v>208748.68170000002</v>
      </c>
      <c r="H23" s="27">
        <f>RA!J27</f>
        <v>26.372928735545401</v>
      </c>
      <c r="I23" s="20">
        <f>VLOOKUP(B23,RMS!B:D,3,FALSE)</f>
        <v>283521.55031930999</v>
      </c>
      <c r="J23" s="21">
        <f>VLOOKUP(B23,RMS!B:E,4,FALSE)</f>
        <v>208748.667071704</v>
      </c>
      <c r="K23" s="22">
        <f t="shared" si="1"/>
        <v>9.208069002488628E-2</v>
      </c>
      <c r="L23" s="22">
        <f t="shared" si="2"/>
        <v>1.4628296019509435E-2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1078196.4552</v>
      </c>
      <c r="F24" s="25">
        <f>VLOOKUP(C24,RA!B28:I63,8,0)</f>
        <v>34788.088100000001</v>
      </c>
      <c r="G24" s="16">
        <f t="shared" si="0"/>
        <v>1043408.3670999999</v>
      </c>
      <c r="H24" s="27">
        <f>RA!J28</f>
        <v>3.2265073709175698</v>
      </c>
      <c r="I24" s="20">
        <f>VLOOKUP(B24,RMS!B:D,3,FALSE)</f>
        <v>1078196.45024779</v>
      </c>
      <c r="J24" s="21">
        <f>VLOOKUP(B24,RMS!B:E,4,FALSE)</f>
        <v>1043408.36144602</v>
      </c>
      <c r="K24" s="22">
        <f t="shared" si="1"/>
        <v>4.9522100016474724E-3</v>
      </c>
      <c r="L24" s="22">
        <f t="shared" si="2"/>
        <v>5.6539799552410841E-3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639157.72510000004</v>
      </c>
      <c r="F25" s="25">
        <f>VLOOKUP(C25,RA!B29:I64,8,0)</f>
        <v>77131.372499999998</v>
      </c>
      <c r="G25" s="16">
        <f t="shared" si="0"/>
        <v>562026.3526000001</v>
      </c>
      <c r="H25" s="27">
        <f>RA!J29</f>
        <v>12.0676586499729</v>
      </c>
      <c r="I25" s="20">
        <f>VLOOKUP(B25,RMS!B:D,3,FALSE)</f>
        <v>639157.72476814198</v>
      </c>
      <c r="J25" s="21">
        <f>VLOOKUP(B25,RMS!B:E,4,FALSE)</f>
        <v>562026.34442514204</v>
      </c>
      <c r="K25" s="22">
        <f t="shared" si="1"/>
        <v>3.3185805659741163E-4</v>
      </c>
      <c r="L25" s="22">
        <f t="shared" si="2"/>
        <v>8.1748580560088158E-3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814007.25809999998</v>
      </c>
      <c r="F26" s="25">
        <f>VLOOKUP(C26,RA!B30:I65,8,0)</f>
        <v>75396.830199999997</v>
      </c>
      <c r="G26" s="16">
        <f t="shared" si="0"/>
        <v>738610.42790000001</v>
      </c>
      <c r="H26" s="27">
        <f>RA!J30</f>
        <v>9.2624272633620102</v>
      </c>
      <c r="I26" s="20">
        <f>VLOOKUP(B26,RMS!B:D,3,FALSE)</f>
        <v>814007.21371061902</v>
      </c>
      <c r="J26" s="21">
        <f>VLOOKUP(B26,RMS!B:E,4,FALSE)</f>
        <v>738610.42453008995</v>
      </c>
      <c r="K26" s="22">
        <f t="shared" si="1"/>
        <v>4.4389380956999958E-2</v>
      </c>
      <c r="L26" s="22">
        <f t="shared" si="2"/>
        <v>3.3699100604280829E-3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570315.73930000002</v>
      </c>
      <c r="F27" s="25">
        <f>VLOOKUP(C27,RA!B31:I66,8,0)</f>
        <v>35416.626499999998</v>
      </c>
      <c r="G27" s="16">
        <f t="shared" si="0"/>
        <v>534899.1128</v>
      </c>
      <c r="H27" s="27">
        <f>RA!J31</f>
        <v>6.2100033471757303</v>
      </c>
      <c r="I27" s="20">
        <f>VLOOKUP(B27,RMS!B:D,3,FALSE)</f>
        <v>570315.75495752203</v>
      </c>
      <c r="J27" s="21">
        <f>VLOOKUP(B27,RMS!B:E,4,FALSE)</f>
        <v>534899.08740265504</v>
      </c>
      <c r="K27" s="22">
        <f t="shared" si="1"/>
        <v>-1.5657522017136216E-2</v>
      </c>
      <c r="L27" s="22">
        <f t="shared" si="2"/>
        <v>2.5397344958037138E-2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118986.83839999999</v>
      </c>
      <c r="F28" s="25">
        <f>VLOOKUP(C28,RA!B32:I67,8,0)</f>
        <v>32811.370699999999</v>
      </c>
      <c r="G28" s="16">
        <f t="shared" si="0"/>
        <v>86175.467699999994</v>
      </c>
      <c r="H28" s="27">
        <f>RA!J32</f>
        <v>27.5756303312283</v>
      </c>
      <c r="I28" s="20">
        <f>VLOOKUP(B28,RMS!B:D,3,FALSE)</f>
        <v>118986.759065449</v>
      </c>
      <c r="J28" s="21">
        <f>VLOOKUP(B28,RMS!B:E,4,FALSE)</f>
        <v>86175.463555927403</v>
      </c>
      <c r="K28" s="22">
        <f t="shared" si="1"/>
        <v>7.9334550988278352E-2</v>
      </c>
      <c r="L28" s="22">
        <f t="shared" si="2"/>
        <v>4.1440725908614695E-3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225934.4111</v>
      </c>
      <c r="F31" s="25">
        <f>VLOOKUP(C31,RA!B35:I70,8,0)</f>
        <v>18907.3668</v>
      </c>
      <c r="G31" s="16">
        <f t="shared" si="0"/>
        <v>207027.04430000001</v>
      </c>
      <c r="H31" s="27">
        <f>RA!J35</f>
        <v>8.3685201859894995</v>
      </c>
      <c r="I31" s="20">
        <f>VLOOKUP(B31,RMS!B:D,3,FALSE)</f>
        <v>225934.41029999999</v>
      </c>
      <c r="J31" s="21">
        <f>VLOOKUP(B31,RMS!B:E,4,FALSE)</f>
        <v>207027.05989999999</v>
      </c>
      <c r="K31" s="22">
        <f t="shared" si="1"/>
        <v>8.0000000889413059E-4</v>
      </c>
      <c r="L31" s="22">
        <f t="shared" si="2"/>
        <v>-1.5599999984260648E-2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209941.87899999999</v>
      </c>
      <c r="F35" s="25">
        <f>VLOOKUP(C35,RA!B8:I74,8,0)</f>
        <v>10724.490100000001</v>
      </c>
      <c r="G35" s="16">
        <f t="shared" si="0"/>
        <v>199217.38889999999</v>
      </c>
      <c r="H35" s="27">
        <f>RA!J39</f>
        <v>5.1083138586179802</v>
      </c>
      <c r="I35" s="20">
        <f>VLOOKUP(B35,RMS!B:D,3,FALSE)</f>
        <v>209941.88034187999</v>
      </c>
      <c r="J35" s="21">
        <f>VLOOKUP(B35,RMS!B:E,4,FALSE)</f>
        <v>199217.38888888899</v>
      </c>
      <c r="K35" s="22">
        <f t="shared" si="1"/>
        <v>-1.3418800081126392E-3</v>
      </c>
      <c r="L35" s="22">
        <f t="shared" si="2"/>
        <v>1.1110998457297683E-5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612439.43850000005</v>
      </c>
      <c r="F36" s="25">
        <f>VLOOKUP(C36,RA!B8:I75,8,0)</f>
        <v>20381.238300000001</v>
      </c>
      <c r="G36" s="16">
        <f t="shared" si="0"/>
        <v>592058.20020000008</v>
      </c>
      <c r="H36" s="27">
        <f>RA!J40</f>
        <v>3.3278781572130902</v>
      </c>
      <c r="I36" s="20">
        <f>VLOOKUP(B36,RMS!B:D,3,FALSE)</f>
        <v>612439.43283931597</v>
      </c>
      <c r="J36" s="21">
        <f>VLOOKUP(B36,RMS!B:E,4,FALSE)</f>
        <v>592058.20904529898</v>
      </c>
      <c r="K36" s="22">
        <f t="shared" si="1"/>
        <v>5.6606840807944536E-3</v>
      </c>
      <c r="L36" s="22">
        <f t="shared" si="2"/>
        <v>-8.8452989002689719E-3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9686.4837000000007</v>
      </c>
      <c r="F40" s="25">
        <f>VLOOKUP(C40,RA!B8:I78,8,0)</f>
        <v>605.72969999999998</v>
      </c>
      <c r="G40" s="16">
        <f t="shared" si="0"/>
        <v>9080.7540000000008</v>
      </c>
      <c r="H40" s="27">
        <f>RA!J43</f>
        <v>0</v>
      </c>
      <c r="I40" s="20">
        <f>VLOOKUP(B40,RMS!B:D,3,FALSE)</f>
        <v>9686.4836245367205</v>
      </c>
      <c r="J40" s="21">
        <f>VLOOKUP(B40,RMS!B:E,4,FALSE)</f>
        <v>9080.7541789577208</v>
      </c>
      <c r="K40" s="22">
        <f t="shared" si="1"/>
        <v>7.5463280154508539E-5</v>
      </c>
      <c r="L40" s="22">
        <f t="shared" si="2"/>
        <v>-1.7895771998155396E-4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17129279.804400001</v>
      </c>
      <c r="E7" s="66">
        <v>19868686</v>
      </c>
      <c r="F7" s="67">
        <v>86.212444066004096</v>
      </c>
      <c r="G7" s="66">
        <v>18034041.446800001</v>
      </c>
      <c r="H7" s="67">
        <v>-5.0169655263853601</v>
      </c>
      <c r="I7" s="66">
        <v>1715529.6989</v>
      </c>
      <c r="J7" s="67">
        <v>10.015188720656701</v>
      </c>
      <c r="K7" s="66">
        <v>1344237.7697999999</v>
      </c>
      <c r="L7" s="67">
        <v>7.4538908750180601</v>
      </c>
      <c r="M7" s="67">
        <v>0.27621001093820002</v>
      </c>
      <c r="N7" s="66">
        <v>553798166.72319996</v>
      </c>
      <c r="O7" s="66">
        <v>6451958587.9511995</v>
      </c>
      <c r="P7" s="66">
        <v>896518</v>
      </c>
      <c r="Q7" s="66">
        <v>776464</v>
      </c>
      <c r="R7" s="67">
        <v>15.461631189598</v>
      </c>
      <c r="S7" s="66">
        <v>19.106453863056799</v>
      </c>
      <c r="T7" s="66">
        <v>17.335542135758999</v>
      </c>
      <c r="U7" s="68">
        <v>9.2686572819352602</v>
      </c>
      <c r="V7" s="56"/>
      <c r="W7" s="56"/>
    </row>
    <row r="8" spans="1:23" ht="14.25" thickBot="1" x14ac:dyDescent="0.2">
      <c r="A8" s="53">
        <v>41971</v>
      </c>
      <c r="B8" s="43" t="s">
        <v>6</v>
      </c>
      <c r="C8" s="44"/>
      <c r="D8" s="69">
        <v>557088.6298</v>
      </c>
      <c r="E8" s="69">
        <v>631997</v>
      </c>
      <c r="F8" s="70">
        <v>88.147353515918596</v>
      </c>
      <c r="G8" s="69">
        <v>720156.44850000006</v>
      </c>
      <c r="H8" s="70">
        <v>-22.643387980438298</v>
      </c>
      <c r="I8" s="69">
        <v>155610.8351</v>
      </c>
      <c r="J8" s="70">
        <v>27.932868627361099</v>
      </c>
      <c r="K8" s="69">
        <v>88645.2071</v>
      </c>
      <c r="L8" s="70">
        <v>12.309159667269199</v>
      </c>
      <c r="M8" s="70">
        <v>0.75543427773209004</v>
      </c>
      <c r="N8" s="69">
        <v>20867708.615600001</v>
      </c>
      <c r="O8" s="69">
        <v>245284108.92320001</v>
      </c>
      <c r="P8" s="69">
        <v>21435</v>
      </c>
      <c r="Q8" s="69">
        <v>19498</v>
      </c>
      <c r="R8" s="70">
        <v>9.9343522412555192</v>
      </c>
      <c r="S8" s="69">
        <v>25.98967248892</v>
      </c>
      <c r="T8" s="69">
        <v>26.206283423940899</v>
      </c>
      <c r="U8" s="71">
        <v>-0.83345003717639699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93155.206300000005</v>
      </c>
      <c r="E9" s="69">
        <v>108601</v>
      </c>
      <c r="F9" s="70">
        <v>85.777484829789799</v>
      </c>
      <c r="G9" s="69">
        <v>75036.4136</v>
      </c>
      <c r="H9" s="70">
        <v>24.146666705829901</v>
      </c>
      <c r="I9" s="69">
        <v>20983.287799999998</v>
      </c>
      <c r="J9" s="70">
        <v>22.525083281362502</v>
      </c>
      <c r="K9" s="69">
        <v>15000.1836</v>
      </c>
      <c r="L9" s="70">
        <v>19.990539100072301</v>
      </c>
      <c r="M9" s="70">
        <v>0.398868731180064</v>
      </c>
      <c r="N9" s="69">
        <v>2703984.1664</v>
      </c>
      <c r="O9" s="69">
        <v>41715261.933200002</v>
      </c>
      <c r="P9" s="69">
        <v>5495</v>
      </c>
      <c r="Q9" s="69">
        <v>4094</v>
      </c>
      <c r="R9" s="70">
        <v>34.220810942843201</v>
      </c>
      <c r="S9" s="69">
        <v>16.9527218016379</v>
      </c>
      <c r="T9" s="69">
        <v>17.013477479237899</v>
      </c>
      <c r="U9" s="71">
        <v>-0.35838302728583998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111322.9019</v>
      </c>
      <c r="E10" s="69">
        <v>134604</v>
      </c>
      <c r="F10" s="70">
        <v>82.704007236040496</v>
      </c>
      <c r="G10" s="69">
        <v>125169.909</v>
      </c>
      <c r="H10" s="70">
        <v>-11.0625686401993</v>
      </c>
      <c r="I10" s="69">
        <v>31159.477699999999</v>
      </c>
      <c r="J10" s="70">
        <v>27.9901773742749</v>
      </c>
      <c r="K10" s="69">
        <v>30935.277699999999</v>
      </c>
      <c r="L10" s="70">
        <v>24.714628257818699</v>
      </c>
      <c r="M10" s="70">
        <v>7.2473892807500004E-3</v>
      </c>
      <c r="N10" s="69">
        <v>3394892.1294</v>
      </c>
      <c r="O10" s="69">
        <v>58438030.316</v>
      </c>
      <c r="P10" s="69">
        <v>81589</v>
      </c>
      <c r="Q10" s="69">
        <v>69364</v>
      </c>
      <c r="R10" s="70">
        <v>17.624416123637602</v>
      </c>
      <c r="S10" s="69">
        <v>1.3644351799875001</v>
      </c>
      <c r="T10" s="69">
        <v>1.31161879216885</v>
      </c>
      <c r="U10" s="71">
        <v>3.8709341853186299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66791.389299999995</v>
      </c>
      <c r="E11" s="69">
        <v>66757</v>
      </c>
      <c r="F11" s="70">
        <v>100.05151414832901</v>
      </c>
      <c r="G11" s="69">
        <v>72819.882199999993</v>
      </c>
      <c r="H11" s="70">
        <v>-8.2786358860657607</v>
      </c>
      <c r="I11" s="69">
        <v>14213.488799999999</v>
      </c>
      <c r="J11" s="70">
        <v>21.280420947913999</v>
      </c>
      <c r="K11" s="69">
        <v>10188.892400000001</v>
      </c>
      <c r="L11" s="70">
        <v>13.9919100281104</v>
      </c>
      <c r="M11" s="70">
        <v>0.39499842004416502</v>
      </c>
      <c r="N11" s="69">
        <v>2157403.9394</v>
      </c>
      <c r="O11" s="69">
        <v>24268343.6853</v>
      </c>
      <c r="P11" s="69">
        <v>3057</v>
      </c>
      <c r="Q11" s="69">
        <v>2664</v>
      </c>
      <c r="R11" s="70">
        <v>14.752252252252299</v>
      </c>
      <c r="S11" s="69">
        <v>21.848671671573399</v>
      </c>
      <c r="T11" s="69">
        <v>20.9615756381381</v>
      </c>
      <c r="U11" s="71">
        <v>4.0601829107509202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244171.3241</v>
      </c>
      <c r="E12" s="69">
        <v>349988</v>
      </c>
      <c r="F12" s="70">
        <v>69.765627421511596</v>
      </c>
      <c r="G12" s="69">
        <v>505457.95480000001</v>
      </c>
      <c r="H12" s="70">
        <v>-51.693049484874798</v>
      </c>
      <c r="I12" s="69">
        <v>42868.062700000002</v>
      </c>
      <c r="J12" s="70">
        <v>17.556550859528201</v>
      </c>
      <c r="K12" s="69">
        <v>-120875.60400000001</v>
      </c>
      <c r="L12" s="70">
        <v>-23.914076898409501</v>
      </c>
      <c r="M12" s="70">
        <v>-1.3546461095656701</v>
      </c>
      <c r="N12" s="69">
        <v>12570602.1472</v>
      </c>
      <c r="O12" s="69">
        <v>86196205.561000004</v>
      </c>
      <c r="P12" s="69">
        <v>2208</v>
      </c>
      <c r="Q12" s="69">
        <v>1785</v>
      </c>
      <c r="R12" s="70">
        <v>23.697478991596601</v>
      </c>
      <c r="S12" s="69">
        <v>110.58483881340599</v>
      </c>
      <c r="T12" s="69">
        <v>100.13118761904801</v>
      </c>
      <c r="U12" s="71">
        <v>9.4530600275115901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339169.05589999998</v>
      </c>
      <c r="E13" s="69">
        <v>509972</v>
      </c>
      <c r="F13" s="70">
        <v>66.507387836979305</v>
      </c>
      <c r="G13" s="69">
        <v>497285.49530000001</v>
      </c>
      <c r="H13" s="70">
        <v>-31.795908164305601</v>
      </c>
      <c r="I13" s="69">
        <v>92768.828200000004</v>
      </c>
      <c r="J13" s="70">
        <v>27.3517959808668</v>
      </c>
      <c r="K13" s="69">
        <v>88963.920299999998</v>
      </c>
      <c r="L13" s="70">
        <v>17.889908541637698</v>
      </c>
      <c r="M13" s="70">
        <v>4.2769112322942997E-2</v>
      </c>
      <c r="N13" s="69">
        <v>14045063.347200001</v>
      </c>
      <c r="O13" s="69">
        <v>122722136.32449999</v>
      </c>
      <c r="P13" s="69">
        <v>10118</v>
      </c>
      <c r="Q13" s="69">
        <v>8476</v>
      </c>
      <c r="R13" s="70">
        <v>19.372345445965099</v>
      </c>
      <c r="S13" s="69">
        <v>33.521353617315697</v>
      </c>
      <c r="T13" s="69">
        <v>35.437877725342197</v>
      </c>
      <c r="U13" s="71">
        <v>-5.7173231424535302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217874.64910000001</v>
      </c>
      <c r="E14" s="69">
        <v>177205</v>
      </c>
      <c r="F14" s="70">
        <v>122.950621652888</v>
      </c>
      <c r="G14" s="69">
        <v>234990.0539</v>
      </c>
      <c r="H14" s="70">
        <v>-7.2834592426126603</v>
      </c>
      <c r="I14" s="69">
        <v>38844.399100000002</v>
      </c>
      <c r="J14" s="70">
        <v>17.828783321262499</v>
      </c>
      <c r="K14" s="69">
        <v>43610.838799999998</v>
      </c>
      <c r="L14" s="70">
        <v>18.558589215251899</v>
      </c>
      <c r="M14" s="70">
        <v>-0.10929484117145701</v>
      </c>
      <c r="N14" s="69">
        <v>6848783.7602000004</v>
      </c>
      <c r="O14" s="69">
        <v>59591729.557499997</v>
      </c>
      <c r="P14" s="69">
        <v>3100</v>
      </c>
      <c r="Q14" s="69">
        <v>2647</v>
      </c>
      <c r="R14" s="70">
        <v>17.113713638080899</v>
      </c>
      <c r="S14" s="69">
        <v>70.282144870967699</v>
      </c>
      <c r="T14" s="69">
        <v>71.432827313940294</v>
      </c>
      <c r="U14" s="71">
        <v>-1.6372329630592899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129114.77770000001</v>
      </c>
      <c r="E15" s="69">
        <v>141769</v>
      </c>
      <c r="F15" s="70">
        <v>91.0740554705189</v>
      </c>
      <c r="G15" s="69">
        <v>183217.43239999999</v>
      </c>
      <c r="H15" s="70">
        <v>-29.529206905314101</v>
      </c>
      <c r="I15" s="69">
        <v>6351.4970999999996</v>
      </c>
      <c r="J15" s="70">
        <v>4.9192642493315502</v>
      </c>
      <c r="K15" s="69">
        <v>22579.778999999999</v>
      </c>
      <c r="L15" s="70">
        <v>12.324034183987401</v>
      </c>
      <c r="M15" s="70">
        <v>-0.71870862420752701</v>
      </c>
      <c r="N15" s="69">
        <v>5796356.1558999997</v>
      </c>
      <c r="O15" s="69">
        <v>46664496.8244</v>
      </c>
      <c r="P15" s="69">
        <v>4178</v>
      </c>
      <c r="Q15" s="69">
        <v>3597</v>
      </c>
      <c r="R15" s="70">
        <v>16.1523491798721</v>
      </c>
      <c r="S15" s="69">
        <v>30.903489157491599</v>
      </c>
      <c r="T15" s="69">
        <v>31.899656380316902</v>
      </c>
      <c r="U15" s="71">
        <v>-3.2234781572676199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723453.81129999994</v>
      </c>
      <c r="E16" s="69">
        <v>710229</v>
      </c>
      <c r="F16" s="70">
        <v>101.862048902537</v>
      </c>
      <c r="G16" s="69">
        <v>607009.08869999996</v>
      </c>
      <c r="H16" s="70">
        <v>19.1833573446789</v>
      </c>
      <c r="I16" s="69">
        <v>50250.5844</v>
      </c>
      <c r="J16" s="70">
        <v>6.9459284912333201</v>
      </c>
      <c r="K16" s="69">
        <v>-2229.4099000000001</v>
      </c>
      <c r="L16" s="70">
        <v>-0.36727784501128502</v>
      </c>
      <c r="M16" s="70">
        <v>-23.539858820937301</v>
      </c>
      <c r="N16" s="69">
        <v>23096757.794799998</v>
      </c>
      <c r="O16" s="69">
        <v>333795944.51169997</v>
      </c>
      <c r="P16" s="69">
        <v>33544</v>
      </c>
      <c r="Q16" s="69">
        <v>28974</v>
      </c>
      <c r="R16" s="70">
        <v>15.7727617864292</v>
      </c>
      <c r="S16" s="69">
        <v>21.5673089464584</v>
      </c>
      <c r="T16" s="69">
        <v>19.104275098364099</v>
      </c>
      <c r="U16" s="71">
        <v>11.420218693991499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583930.43550000002</v>
      </c>
      <c r="E17" s="69">
        <v>772195</v>
      </c>
      <c r="F17" s="70">
        <v>75.619556653436007</v>
      </c>
      <c r="G17" s="69">
        <v>450362.96870000003</v>
      </c>
      <c r="H17" s="70">
        <v>29.657737443544899</v>
      </c>
      <c r="I17" s="69">
        <v>60013.811600000001</v>
      </c>
      <c r="J17" s="70">
        <v>10.2775618381001</v>
      </c>
      <c r="K17" s="69">
        <v>54797.447899999999</v>
      </c>
      <c r="L17" s="70">
        <v>12.167396457612</v>
      </c>
      <c r="M17" s="70">
        <v>9.5193551888025002E-2</v>
      </c>
      <c r="N17" s="69">
        <v>15742146.367900001</v>
      </c>
      <c r="O17" s="69">
        <v>314772446.49360001</v>
      </c>
      <c r="P17" s="69">
        <v>10796</v>
      </c>
      <c r="Q17" s="69">
        <v>9507</v>
      </c>
      <c r="R17" s="70">
        <v>13.5584306300621</v>
      </c>
      <c r="S17" s="69">
        <v>54.087665385327902</v>
      </c>
      <c r="T17" s="69">
        <v>59.234349258441199</v>
      </c>
      <c r="U17" s="71">
        <v>-9.5154483678442592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1673085.7316999999</v>
      </c>
      <c r="E18" s="69">
        <v>1691328</v>
      </c>
      <c r="F18" s="70">
        <v>98.921423384464802</v>
      </c>
      <c r="G18" s="69">
        <v>1418431.564</v>
      </c>
      <c r="H18" s="70">
        <v>17.953222006839098</v>
      </c>
      <c r="I18" s="69">
        <v>218560.84770000001</v>
      </c>
      <c r="J18" s="70">
        <v>13.063338211480801</v>
      </c>
      <c r="K18" s="69">
        <v>203414.3192</v>
      </c>
      <c r="L18" s="70">
        <v>14.340791925580699</v>
      </c>
      <c r="M18" s="70">
        <v>7.4461466427581002E-2</v>
      </c>
      <c r="N18" s="69">
        <v>52493901.809299998</v>
      </c>
      <c r="O18" s="69">
        <v>736401917.18589997</v>
      </c>
      <c r="P18" s="69">
        <v>79778</v>
      </c>
      <c r="Q18" s="69">
        <v>62823</v>
      </c>
      <c r="R18" s="70">
        <v>26.988523311525999</v>
      </c>
      <c r="S18" s="69">
        <v>20.971768303291601</v>
      </c>
      <c r="T18" s="69">
        <v>19.989388902153699</v>
      </c>
      <c r="U18" s="71">
        <v>4.6842945570010501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2065115.5055</v>
      </c>
      <c r="E19" s="69">
        <v>826039</v>
      </c>
      <c r="F19" s="70">
        <v>250.00217973969799</v>
      </c>
      <c r="G19" s="69">
        <v>871422.95550000004</v>
      </c>
      <c r="H19" s="70">
        <v>136.98199507667201</v>
      </c>
      <c r="I19" s="69">
        <v>-16814.828399999999</v>
      </c>
      <c r="J19" s="70">
        <v>-0.81423186040767404</v>
      </c>
      <c r="K19" s="69">
        <v>9823.5431000000008</v>
      </c>
      <c r="L19" s="70">
        <v>1.12729909603581</v>
      </c>
      <c r="M19" s="70">
        <v>-2.71168673347603</v>
      </c>
      <c r="N19" s="69">
        <v>23309101.158199999</v>
      </c>
      <c r="O19" s="69">
        <v>245699463.4673</v>
      </c>
      <c r="P19" s="69">
        <v>14603</v>
      </c>
      <c r="Q19" s="69">
        <v>12019</v>
      </c>
      <c r="R19" s="70">
        <v>21.499292786421499</v>
      </c>
      <c r="S19" s="69">
        <v>141.41720916934901</v>
      </c>
      <c r="T19" s="69">
        <v>51.746699692154102</v>
      </c>
      <c r="U19" s="71">
        <v>63.408484726786803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997819.90650000004</v>
      </c>
      <c r="E20" s="69">
        <v>1125443</v>
      </c>
      <c r="F20" s="70">
        <v>88.660190387252001</v>
      </c>
      <c r="G20" s="69">
        <v>1861169.2856000001</v>
      </c>
      <c r="H20" s="70">
        <v>-46.387471885539703</v>
      </c>
      <c r="I20" s="69">
        <v>68784.874400000001</v>
      </c>
      <c r="J20" s="70">
        <v>6.8935159493132403</v>
      </c>
      <c r="K20" s="69">
        <v>23726.0429</v>
      </c>
      <c r="L20" s="70">
        <v>1.2747923084466399</v>
      </c>
      <c r="M20" s="70">
        <v>1.89912964795322</v>
      </c>
      <c r="N20" s="69">
        <v>42446796.102499999</v>
      </c>
      <c r="O20" s="69">
        <v>382036712.95529997</v>
      </c>
      <c r="P20" s="69">
        <v>42001</v>
      </c>
      <c r="Q20" s="69">
        <v>38268</v>
      </c>
      <c r="R20" s="70">
        <v>9.7548865893174508</v>
      </c>
      <c r="S20" s="69">
        <v>23.757051177352899</v>
      </c>
      <c r="T20" s="69">
        <v>25.225828010348099</v>
      </c>
      <c r="U20" s="71">
        <v>-6.1824879781178499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357937.97120000003</v>
      </c>
      <c r="E21" s="69">
        <v>366884</v>
      </c>
      <c r="F21" s="70">
        <v>97.561619258403198</v>
      </c>
      <c r="G21" s="69">
        <v>357315.68050000002</v>
      </c>
      <c r="H21" s="70">
        <v>0.17415712042898601</v>
      </c>
      <c r="I21" s="69">
        <v>34482.646399999998</v>
      </c>
      <c r="J21" s="70">
        <v>9.6336933140665906</v>
      </c>
      <c r="K21" s="69">
        <v>42599.601699999999</v>
      </c>
      <c r="L21" s="70">
        <v>11.9221192980922</v>
      </c>
      <c r="M21" s="70">
        <v>-0.190540638317752</v>
      </c>
      <c r="N21" s="69">
        <v>12264739.4911</v>
      </c>
      <c r="O21" s="69">
        <v>144206848.97479999</v>
      </c>
      <c r="P21" s="69">
        <v>32797</v>
      </c>
      <c r="Q21" s="69">
        <v>27826</v>
      </c>
      <c r="R21" s="70">
        <v>17.864587076834599</v>
      </c>
      <c r="S21" s="69">
        <v>10.9137412324298</v>
      </c>
      <c r="T21" s="69">
        <v>10.9412426184144</v>
      </c>
      <c r="U21" s="71">
        <v>-0.25198862057421301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1002034.4055</v>
      </c>
      <c r="E22" s="69">
        <v>1055685</v>
      </c>
      <c r="F22" s="70">
        <v>94.917935321615801</v>
      </c>
      <c r="G22" s="69">
        <v>932030.29269999999</v>
      </c>
      <c r="H22" s="70">
        <v>7.5109267744082597</v>
      </c>
      <c r="I22" s="69">
        <v>77032.864000000001</v>
      </c>
      <c r="J22" s="70">
        <v>7.6876466094556699</v>
      </c>
      <c r="K22" s="69">
        <v>101599.8366</v>
      </c>
      <c r="L22" s="70">
        <v>10.900915710118699</v>
      </c>
      <c r="M22" s="70">
        <v>-0.24180130029854799</v>
      </c>
      <c r="N22" s="69">
        <v>30953367.973499998</v>
      </c>
      <c r="O22" s="69">
        <v>439444530.99540001</v>
      </c>
      <c r="P22" s="69">
        <v>59609</v>
      </c>
      <c r="Q22" s="69">
        <v>50208</v>
      </c>
      <c r="R22" s="70">
        <v>18.7241077119184</v>
      </c>
      <c r="S22" s="69">
        <v>16.810119369558301</v>
      </c>
      <c r="T22" s="69">
        <v>16.546288659177801</v>
      </c>
      <c r="U22" s="71">
        <v>1.56947553185281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2175406.1422999999</v>
      </c>
      <c r="E23" s="69">
        <v>3003826</v>
      </c>
      <c r="F23" s="70">
        <v>72.421176935681402</v>
      </c>
      <c r="G23" s="69">
        <v>2737127.1822000002</v>
      </c>
      <c r="H23" s="70">
        <v>-20.522284954567201</v>
      </c>
      <c r="I23" s="69">
        <v>241248.9437</v>
      </c>
      <c r="J23" s="70">
        <v>11.0898346294515</v>
      </c>
      <c r="K23" s="69">
        <v>130335.17080000001</v>
      </c>
      <c r="L23" s="70">
        <v>4.7617506284542301</v>
      </c>
      <c r="M23" s="70">
        <v>0.85098881767069401</v>
      </c>
      <c r="N23" s="69">
        <v>84552757.422299996</v>
      </c>
      <c r="O23" s="69">
        <v>963493684.91849995</v>
      </c>
      <c r="P23" s="69">
        <v>74641</v>
      </c>
      <c r="Q23" s="69">
        <v>67378</v>
      </c>
      <c r="R23" s="70">
        <v>10.7794829172727</v>
      </c>
      <c r="S23" s="69">
        <v>29.144922258544199</v>
      </c>
      <c r="T23" s="69">
        <v>29.8036913502924</v>
      </c>
      <c r="U23" s="71">
        <v>-2.2603220070522698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301710.29719999997</v>
      </c>
      <c r="E24" s="69">
        <v>327717</v>
      </c>
      <c r="F24" s="70">
        <v>92.064280217382702</v>
      </c>
      <c r="G24" s="69">
        <v>305289.9742</v>
      </c>
      <c r="H24" s="70">
        <v>-1.1725498059280901</v>
      </c>
      <c r="I24" s="69">
        <v>46777.373</v>
      </c>
      <c r="J24" s="70">
        <v>15.504069113356101</v>
      </c>
      <c r="K24" s="69">
        <v>37136.977099999996</v>
      </c>
      <c r="L24" s="70">
        <v>12.164492855461701</v>
      </c>
      <c r="M24" s="70">
        <v>0.25959021581215302</v>
      </c>
      <c r="N24" s="69">
        <v>8037315.8783999998</v>
      </c>
      <c r="O24" s="69">
        <v>101067418.0951</v>
      </c>
      <c r="P24" s="69">
        <v>29109</v>
      </c>
      <c r="Q24" s="69">
        <v>24181</v>
      </c>
      <c r="R24" s="70">
        <v>20.379636905008098</v>
      </c>
      <c r="S24" s="69">
        <v>10.3648458277509</v>
      </c>
      <c r="T24" s="69">
        <v>9.6196377569165907</v>
      </c>
      <c r="U24" s="71">
        <v>7.1897651274180703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359621.26949999999</v>
      </c>
      <c r="E25" s="69">
        <v>371530</v>
      </c>
      <c r="F25" s="70">
        <v>96.794678626221298</v>
      </c>
      <c r="G25" s="69">
        <v>346292.70360000001</v>
      </c>
      <c r="H25" s="70">
        <v>3.8489306189355199</v>
      </c>
      <c r="I25" s="69">
        <v>25276.438099999999</v>
      </c>
      <c r="J25" s="70">
        <v>7.0286271262940403</v>
      </c>
      <c r="K25" s="69">
        <v>13248.525</v>
      </c>
      <c r="L25" s="70">
        <v>3.8258169641666102</v>
      </c>
      <c r="M25" s="70">
        <v>0.90786809097616505</v>
      </c>
      <c r="N25" s="69">
        <v>9944232.3324999996</v>
      </c>
      <c r="O25" s="69">
        <v>101920563.6771</v>
      </c>
      <c r="P25" s="69">
        <v>22342</v>
      </c>
      <c r="Q25" s="69">
        <v>18658</v>
      </c>
      <c r="R25" s="70">
        <v>19.744881552149199</v>
      </c>
      <c r="S25" s="69">
        <v>16.096198616954599</v>
      </c>
      <c r="T25" s="69">
        <v>16.121357578518602</v>
      </c>
      <c r="U25" s="71">
        <v>-0.15630374700695401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568288.5233</v>
      </c>
      <c r="E26" s="69">
        <v>660728</v>
      </c>
      <c r="F26" s="70">
        <v>86.009450681672305</v>
      </c>
      <c r="G26" s="69">
        <v>680538.36979999999</v>
      </c>
      <c r="H26" s="70">
        <v>-16.4942715181495</v>
      </c>
      <c r="I26" s="69">
        <v>126180.1939</v>
      </c>
      <c r="J26" s="70">
        <v>22.203544278403299</v>
      </c>
      <c r="K26" s="69">
        <v>117415.23050000001</v>
      </c>
      <c r="L26" s="70">
        <v>17.2532858851892</v>
      </c>
      <c r="M26" s="70">
        <v>7.4649288364681002E-2</v>
      </c>
      <c r="N26" s="69">
        <v>16840242.886599999</v>
      </c>
      <c r="O26" s="69">
        <v>207185149.43529999</v>
      </c>
      <c r="P26" s="69">
        <v>45517</v>
      </c>
      <c r="Q26" s="69">
        <v>40592</v>
      </c>
      <c r="R26" s="70">
        <v>12.1329325975562</v>
      </c>
      <c r="S26" s="69">
        <v>12.485192857613599</v>
      </c>
      <c r="T26" s="69">
        <v>13.147901645644501</v>
      </c>
      <c r="U26" s="71">
        <v>-5.3079579593894399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283521.64240000001</v>
      </c>
      <c r="E27" s="69">
        <v>304355</v>
      </c>
      <c r="F27" s="70">
        <v>93.154915279854094</v>
      </c>
      <c r="G27" s="69">
        <v>259842.15770000001</v>
      </c>
      <c r="H27" s="70">
        <v>9.1130265040899001</v>
      </c>
      <c r="I27" s="69">
        <v>74772.960699999996</v>
      </c>
      <c r="J27" s="70">
        <v>26.372928735545401</v>
      </c>
      <c r="K27" s="69">
        <v>78785.694199999998</v>
      </c>
      <c r="L27" s="70">
        <v>30.3205972800464</v>
      </c>
      <c r="M27" s="70">
        <v>-5.0932260491525001E-2</v>
      </c>
      <c r="N27" s="69">
        <v>7970866.2084999997</v>
      </c>
      <c r="O27" s="69">
        <v>93088446.426699996</v>
      </c>
      <c r="P27" s="69">
        <v>35739</v>
      </c>
      <c r="Q27" s="69">
        <v>28521</v>
      </c>
      <c r="R27" s="70">
        <v>25.307668034080201</v>
      </c>
      <c r="S27" s="69">
        <v>7.9331162707406504</v>
      </c>
      <c r="T27" s="69">
        <v>7.1426334770870596</v>
      </c>
      <c r="U27" s="71">
        <v>9.9643414602290594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1078196.4552</v>
      </c>
      <c r="E28" s="69">
        <v>1333561</v>
      </c>
      <c r="F28" s="70">
        <v>80.850928843899894</v>
      </c>
      <c r="G28" s="69">
        <v>1185150.9165000001</v>
      </c>
      <c r="H28" s="70">
        <v>-9.0245436096745308</v>
      </c>
      <c r="I28" s="69">
        <v>34788.088100000001</v>
      </c>
      <c r="J28" s="70">
        <v>3.2265073709175698</v>
      </c>
      <c r="K28" s="69">
        <v>21992.607199999999</v>
      </c>
      <c r="L28" s="70">
        <v>1.8556798880052201</v>
      </c>
      <c r="M28" s="70">
        <v>0.58180827691952797</v>
      </c>
      <c r="N28" s="69">
        <v>37095137.839400001</v>
      </c>
      <c r="O28" s="69">
        <v>330977020.64850003</v>
      </c>
      <c r="P28" s="69">
        <v>50165</v>
      </c>
      <c r="Q28" s="69">
        <v>44680</v>
      </c>
      <c r="R28" s="70">
        <v>12.2761862130707</v>
      </c>
      <c r="S28" s="69">
        <v>21.493002196750702</v>
      </c>
      <c r="T28" s="69">
        <v>21.199906063115499</v>
      </c>
      <c r="U28" s="71">
        <v>1.36368168091263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639157.72510000004</v>
      </c>
      <c r="E29" s="69">
        <v>647770</v>
      </c>
      <c r="F29" s="70">
        <v>98.670473331583693</v>
      </c>
      <c r="G29" s="69">
        <v>586220.18240000005</v>
      </c>
      <c r="H29" s="70">
        <v>9.0303173260381797</v>
      </c>
      <c r="I29" s="69">
        <v>77131.372499999998</v>
      </c>
      <c r="J29" s="70">
        <v>12.0676586499729</v>
      </c>
      <c r="K29" s="69">
        <v>83596.13</v>
      </c>
      <c r="L29" s="70">
        <v>14.2601930997591</v>
      </c>
      <c r="M29" s="70">
        <v>-7.7333215066295993E-2</v>
      </c>
      <c r="N29" s="69">
        <v>19941037.736499999</v>
      </c>
      <c r="O29" s="69">
        <v>225359121.62799999</v>
      </c>
      <c r="P29" s="69">
        <v>102408</v>
      </c>
      <c r="Q29" s="69">
        <v>94536</v>
      </c>
      <c r="R29" s="70">
        <v>8.3269865448083191</v>
      </c>
      <c r="S29" s="69">
        <v>6.2412870586282301</v>
      </c>
      <c r="T29" s="69">
        <v>5.8939864686468697</v>
      </c>
      <c r="U29" s="71">
        <v>5.5645668388420404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814007.25809999998</v>
      </c>
      <c r="E30" s="69">
        <v>1056458</v>
      </c>
      <c r="F30" s="70">
        <v>77.050602872996393</v>
      </c>
      <c r="G30" s="69">
        <v>729929.26489999995</v>
      </c>
      <c r="H30" s="70">
        <v>11.518649442219401</v>
      </c>
      <c r="I30" s="69">
        <v>75396.830199999997</v>
      </c>
      <c r="J30" s="70">
        <v>9.2624272633620102</v>
      </c>
      <c r="K30" s="69">
        <v>89278.290699999998</v>
      </c>
      <c r="L30" s="70">
        <v>12.231087996208901</v>
      </c>
      <c r="M30" s="70">
        <v>-0.155485285293438</v>
      </c>
      <c r="N30" s="69">
        <v>25611400.548700001</v>
      </c>
      <c r="O30" s="69">
        <v>397545618.18760002</v>
      </c>
      <c r="P30" s="69">
        <v>64941</v>
      </c>
      <c r="Q30" s="69">
        <v>57157</v>
      </c>
      <c r="R30" s="70">
        <v>13.6186293892262</v>
      </c>
      <c r="S30" s="69">
        <v>12.5345661153971</v>
      </c>
      <c r="T30" s="69">
        <v>12.383962265339299</v>
      </c>
      <c r="U30" s="71">
        <v>1.20150828254619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570315.73930000002</v>
      </c>
      <c r="E31" s="69">
        <v>966629</v>
      </c>
      <c r="F31" s="70">
        <v>59.000478911764503</v>
      </c>
      <c r="G31" s="69">
        <v>1069994.2357999999</v>
      </c>
      <c r="H31" s="70">
        <v>-46.699176479806603</v>
      </c>
      <c r="I31" s="69">
        <v>35416.626499999998</v>
      </c>
      <c r="J31" s="70">
        <v>6.2100033471757303</v>
      </c>
      <c r="K31" s="69">
        <v>29090.227200000001</v>
      </c>
      <c r="L31" s="70">
        <v>2.7187274684942802</v>
      </c>
      <c r="M31" s="70">
        <v>0.21747507355322401</v>
      </c>
      <c r="N31" s="69">
        <v>43001487.833099999</v>
      </c>
      <c r="O31" s="69">
        <v>359630805.04119998</v>
      </c>
      <c r="P31" s="69">
        <v>25049</v>
      </c>
      <c r="Q31" s="69">
        <v>22481</v>
      </c>
      <c r="R31" s="70">
        <v>11.4229794048307</v>
      </c>
      <c r="S31" s="69">
        <v>22.7680042836041</v>
      </c>
      <c r="T31" s="69">
        <v>22.437338975134601</v>
      </c>
      <c r="U31" s="71">
        <v>1.4523245179978399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118986.83839999999</v>
      </c>
      <c r="E32" s="69">
        <v>150176</v>
      </c>
      <c r="F32" s="70">
        <v>79.231593863200501</v>
      </c>
      <c r="G32" s="69">
        <v>135863.3357</v>
      </c>
      <c r="H32" s="70">
        <v>-12.4216715370989</v>
      </c>
      <c r="I32" s="69">
        <v>32811.370699999999</v>
      </c>
      <c r="J32" s="70">
        <v>27.5756303312283</v>
      </c>
      <c r="K32" s="69">
        <v>35786.5409</v>
      </c>
      <c r="L32" s="70">
        <v>26.340101776258699</v>
      </c>
      <c r="M32" s="70">
        <v>-8.3136568250998993E-2</v>
      </c>
      <c r="N32" s="69">
        <v>3501992.9021000001</v>
      </c>
      <c r="O32" s="69">
        <v>48769191.160400003</v>
      </c>
      <c r="P32" s="69">
        <v>25992</v>
      </c>
      <c r="Q32" s="69">
        <v>23463</v>
      </c>
      <c r="R32" s="70">
        <v>10.7786728039893</v>
      </c>
      <c r="S32" s="69">
        <v>4.5778254232071403</v>
      </c>
      <c r="T32" s="69">
        <v>4.3736479606188503</v>
      </c>
      <c r="U32" s="71">
        <v>4.4601408684836104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35.812100000000001</v>
      </c>
      <c r="H33" s="72"/>
      <c r="I33" s="72"/>
      <c r="J33" s="72"/>
      <c r="K33" s="69">
        <v>6.6989999999999998</v>
      </c>
      <c r="L33" s="70">
        <v>18.705968094582602</v>
      </c>
      <c r="M33" s="72"/>
      <c r="N33" s="69">
        <v>12.3628</v>
      </c>
      <c r="O33" s="69">
        <v>5006.7956999999997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225934.4111</v>
      </c>
      <c r="E35" s="69">
        <v>189590</v>
      </c>
      <c r="F35" s="70">
        <v>119.170004272377</v>
      </c>
      <c r="G35" s="69">
        <v>299371.55949999997</v>
      </c>
      <c r="H35" s="70">
        <v>-24.530435864599902</v>
      </c>
      <c r="I35" s="69">
        <v>18907.3668</v>
      </c>
      <c r="J35" s="70">
        <v>8.3685201859894995</v>
      </c>
      <c r="K35" s="69">
        <v>29912.6391</v>
      </c>
      <c r="L35" s="70">
        <v>9.9918105614170791</v>
      </c>
      <c r="M35" s="70">
        <v>-0.36791378598219399</v>
      </c>
      <c r="N35" s="69">
        <v>6933572.5656000003</v>
      </c>
      <c r="O35" s="69">
        <v>59832643.831699997</v>
      </c>
      <c r="P35" s="69">
        <v>13311</v>
      </c>
      <c r="Q35" s="69">
        <v>10888</v>
      </c>
      <c r="R35" s="70">
        <v>22.2538574577517</v>
      </c>
      <c r="S35" s="69">
        <v>16.973511464202499</v>
      </c>
      <c r="T35" s="69">
        <v>16.990092386113201</v>
      </c>
      <c r="U35" s="71">
        <v>-9.7687045757067006E-2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716578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132065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176660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209941.87899999999</v>
      </c>
      <c r="E39" s="69">
        <v>341705</v>
      </c>
      <c r="F39" s="70">
        <v>61.439510396394603</v>
      </c>
      <c r="G39" s="69">
        <v>266206.84570000001</v>
      </c>
      <c r="H39" s="70">
        <v>-21.1358075905409</v>
      </c>
      <c r="I39" s="69">
        <v>10724.490100000001</v>
      </c>
      <c r="J39" s="70">
        <v>5.1083138586179802</v>
      </c>
      <c r="K39" s="69">
        <v>1237.2584999999999</v>
      </c>
      <c r="L39" s="70">
        <v>0.46477335950793702</v>
      </c>
      <c r="M39" s="70">
        <v>7.6679461890946801</v>
      </c>
      <c r="N39" s="69">
        <v>6514074.5399000002</v>
      </c>
      <c r="O39" s="69">
        <v>93734574.3002</v>
      </c>
      <c r="P39" s="69">
        <v>324</v>
      </c>
      <c r="Q39" s="69">
        <v>260</v>
      </c>
      <c r="R39" s="70">
        <v>24.615384615384599</v>
      </c>
      <c r="S39" s="69">
        <v>647.96876234567901</v>
      </c>
      <c r="T39" s="69">
        <v>711.01249423076899</v>
      </c>
      <c r="U39" s="71">
        <v>-9.7294399898027208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612439.43850000005</v>
      </c>
      <c r="E40" s="69">
        <v>492025</v>
      </c>
      <c r="F40" s="70">
        <v>124.473235811188</v>
      </c>
      <c r="G40" s="69">
        <v>509853.18890000001</v>
      </c>
      <c r="H40" s="70">
        <v>20.120742957659701</v>
      </c>
      <c r="I40" s="69">
        <v>20381.238300000001</v>
      </c>
      <c r="J40" s="70">
        <v>3.3278781572130902</v>
      </c>
      <c r="K40" s="69">
        <v>62128.687899999997</v>
      </c>
      <c r="L40" s="70">
        <v>12.1856034742161</v>
      </c>
      <c r="M40" s="70">
        <v>-0.67195125168577696</v>
      </c>
      <c r="N40" s="69">
        <v>14563755.1974</v>
      </c>
      <c r="O40" s="69">
        <v>177240993.2938</v>
      </c>
      <c r="P40" s="69">
        <v>2647</v>
      </c>
      <c r="Q40" s="69">
        <v>1891</v>
      </c>
      <c r="R40" s="70">
        <v>39.978847170809097</v>
      </c>
      <c r="S40" s="69">
        <v>231.371151681149</v>
      </c>
      <c r="T40" s="69">
        <v>173.642180380751</v>
      </c>
      <c r="U40" s="71">
        <v>24.9508077739759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237276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91341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9686.4837000000007</v>
      </c>
      <c r="E44" s="75"/>
      <c r="F44" s="75"/>
      <c r="G44" s="74">
        <v>10450.2924</v>
      </c>
      <c r="H44" s="76">
        <v>-7.3089696514137703</v>
      </c>
      <c r="I44" s="74">
        <v>605.72969999999998</v>
      </c>
      <c r="J44" s="76">
        <v>6.2533497062509902</v>
      </c>
      <c r="K44" s="74">
        <v>1507.2153000000001</v>
      </c>
      <c r="L44" s="76">
        <v>14.422709358831</v>
      </c>
      <c r="M44" s="76">
        <v>-0.59811335513911001</v>
      </c>
      <c r="N44" s="74">
        <v>591923.37399999995</v>
      </c>
      <c r="O44" s="74">
        <v>10863239.725299999</v>
      </c>
      <c r="P44" s="74">
        <v>25</v>
      </c>
      <c r="Q44" s="74">
        <v>28</v>
      </c>
      <c r="R44" s="76">
        <v>-10.714285714285699</v>
      </c>
      <c r="S44" s="74">
        <v>387.45934799999998</v>
      </c>
      <c r="T44" s="74">
        <v>2095.8881392857102</v>
      </c>
      <c r="U44" s="77">
        <v>-440.931106735284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54715</v>
      </c>
      <c r="D2" s="32">
        <v>557089.21491282096</v>
      </c>
      <c r="E2" s="32">
        <v>401477.80066923099</v>
      </c>
      <c r="F2" s="32">
        <v>155611.41424359</v>
      </c>
      <c r="G2" s="32">
        <v>401477.80066923099</v>
      </c>
      <c r="H2" s="32">
        <v>0.27932943248226699</v>
      </c>
    </row>
    <row r="3" spans="1:8" ht="14.25" x14ac:dyDescent="0.2">
      <c r="A3" s="32">
        <v>2</v>
      </c>
      <c r="B3" s="33">
        <v>13</v>
      </c>
      <c r="C3" s="32">
        <v>22541.163</v>
      </c>
      <c r="D3" s="32">
        <v>93155.240169790501</v>
      </c>
      <c r="E3" s="32">
        <v>72171.9055568943</v>
      </c>
      <c r="F3" s="32">
        <v>20983.3346128962</v>
      </c>
      <c r="G3" s="32">
        <v>72171.9055568943</v>
      </c>
      <c r="H3" s="32">
        <v>0.22525125344157401</v>
      </c>
    </row>
    <row r="4" spans="1:8" ht="14.25" x14ac:dyDescent="0.2">
      <c r="A4" s="32">
        <v>3</v>
      </c>
      <c r="B4" s="33">
        <v>14</v>
      </c>
      <c r="C4" s="32">
        <v>103542</v>
      </c>
      <c r="D4" s="32">
        <v>111324.927004274</v>
      </c>
      <c r="E4" s="32">
        <v>80163.424294017095</v>
      </c>
      <c r="F4" s="32">
        <v>31161.502710256402</v>
      </c>
      <c r="G4" s="32">
        <v>80163.424294017095</v>
      </c>
      <c r="H4" s="32">
        <v>0.27991487215671101</v>
      </c>
    </row>
    <row r="5" spans="1:8" ht="14.25" x14ac:dyDescent="0.2">
      <c r="A5" s="32">
        <v>4</v>
      </c>
      <c r="B5" s="33">
        <v>15</v>
      </c>
      <c r="C5" s="32">
        <v>3795</v>
      </c>
      <c r="D5" s="32">
        <v>66791.424154700901</v>
      </c>
      <c r="E5" s="32">
        <v>52577.900914529899</v>
      </c>
      <c r="F5" s="32">
        <v>14213.5232401709</v>
      </c>
      <c r="G5" s="32">
        <v>52577.900914529899</v>
      </c>
      <c r="H5" s="32">
        <v>0.21280461406616899</v>
      </c>
    </row>
    <row r="6" spans="1:8" ht="14.25" x14ac:dyDescent="0.2">
      <c r="A6" s="32">
        <v>5</v>
      </c>
      <c r="B6" s="33">
        <v>16</v>
      </c>
      <c r="C6" s="32">
        <v>3307</v>
      </c>
      <c r="D6" s="32">
        <v>244171.34309914499</v>
      </c>
      <c r="E6" s="32">
        <v>201303.25109487199</v>
      </c>
      <c r="F6" s="32">
        <v>42868.092004273502</v>
      </c>
      <c r="G6" s="32">
        <v>201303.25109487199</v>
      </c>
      <c r="H6" s="32">
        <v>0.17556561494960901</v>
      </c>
    </row>
    <row r="7" spans="1:8" ht="14.25" x14ac:dyDescent="0.2">
      <c r="A7" s="32">
        <v>6</v>
      </c>
      <c r="B7" s="33">
        <v>17</v>
      </c>
      <c r="C7" s="32">
        <v>17940</v>
      </c>
      <c r="D7" s="32">
        <v>339169.26534871798</v>
      </c>
      <c r="E7" s="32">
        <v>246400.22649829101</v>
      </c>
      <c r="F7" s="32">
        <v>92769.038850427401</v>
      </c>
      <c r="G7" s="32">
        <v>246400.22649829101</v>
      </c>
      <c r="H7" s="32">
        <v>0.27351841197947702</v>
      </c>
    </row>
    <row r="8" spans="1:8" ht="14.25" x14ac:dyDescent="0.2">
      <c r="A8" s="32">
        <v>7</v>
      </c>
      <c r="B8" s="33">
        <v>18</v>
      </c>
      <c r="C8" s="32">
        <v>117149</v>
      </c>
      <c r="D8" s="32">
        <v>217874.637882051</v>
      </c>
      <c r="E8" s="32">
        <v>179030.25108376099</v>
      </c>
      <c r="F8" s="32">
        <v>38844.386798290601</v>
      </c>
      <c r="G8" s="32">
        <v>179030.25108376099</v>
      </c>
      <c r="H8" s="32">
        <v>0.178287785929996</v>
      </c>
    </row>
    <row r="9" spans="1:8" ht="14.25" x14ac:dyDescent="0.2">
      <c r="A9" s="32">
        <v>8</v>
      </c>
      <c r="B9" s="33">
        <v>19</v>
      </c>
      <c r="C9" s="32">
        <v>18011</v>
      </c>
      <c r="D9" s="32">
        <v>129114.873257265</v>
      </c>
      <c r="E9" s="32">
        <v>122763.281196581</v>
      </c>
      <c r="F9" s="32">
        <v>6351.5920606837599</v>
      </c>
      <c r="G9" s="32">
        <v>122763.281196581</v>
      </c>
      <c r="H9" s="32">
        <v>4.9193341560488102E-2</v>
      </c>
    </row>
    <row r="10" spans="1:8" ht="14.25" x14ac:dyDescent="0.2">
      <c r="A10" s="32">
        <v>9</v>
      </c>
      <c r="B10" s="33">
        <v>21</v>
      </c>
      <c r="C10" s="32">
        <v>248817</v>
      </c>
      <c r="D10" s="32">
        <v>723453.53510854696</v>
      </c>
      <c r="E10" s="32">
        <v>673203.22769658105</v>
      </c>
      <c r="F10" s="32">
        <v>50250.307411965798</v>
      </c>
      <c r="G10" s="32">
        <v>673203.22769658105</v>
      </c>
      <c r="H10" s="36">
        <v>6.9458928560527697E-2</v>
      </c>
    </row>
    <row r="11" spans="1:8" ht="14.25" x14ac:dyDescent="0.2">
      <c r="A11" s="32">
        <v>10</v>
      </c>
      <c r="B11" s="33">
        <v>22</v>
      </c>
      <c r="C11" s="32">
        <v>29730</v>
      </c>
      <c r="D11" s="32">
        <v>583930.51071880304</v>
      </c>
      <c r="E11" s="32">
        <v>523916.62412393198</v>
      </c>
      <c r="F11" s="32">
        <v>60013.886594871801</v>
      </c>
      <c r="G11" s="32">
        <v>523916.62412393198</v>
      </c>
      <c r="H11" s="32">
        <v>0.102775733573155</v>
      </c>
    </row>
    <row r="12" spans="1:8" ht="14.25" x14ac:dyDescent="0.2">
      <c r="A12" s="32">
        <v>11</v>
      </c>
      <c r="B12" s="33">
        <v>23</v>
      </c>
      <c r="C12" s="32">
        <v>193592.035</v>
      </c>
      <c r="D12" s="32">
        <v>1673085.8321555599</v>
      </c>
      <c r="E12" s="32">
        <v>1454524.89063333</v>
      </c>
      <c r="F12" s="32">
        <v>218560.94152222201</v>
      </c>
      <c r="G12" s="32">
        <v>1454524.89063333</v>
      </c>
      <c r="H12" s="32">
        <v>0.13063343034866001</v>
      </c>
    </row>
    <row r="13" spans="1:8" ht="14.25" x14ac:dyDescent="0.2">
      <c r="A13" s="32">
        <v>12</v>
      </c>
      <c r="B13" s="33">
        <v>24</v>
      </c>
      <c r="C13" s="32">
        <v>38550.913999999997</v>
      </c>
      <c r="D13" s="32">
        <v>2065115.52804957</v>
      </c>
      <c r="E13" s="32">
        <v>2081930.3353427399</v>
      </c>
      <c r="F13" s="32">
        <v>-16814.807293162401</v>
      </c>
      <c r="G13" s="32">
        <v>2081930.3353427399</v>
      </c>
      <c r="H13" s="32">
        <v>-8.14230829451143E-3</v>
      </c>
    </row>
    <row r="14" spans="1:8" ht="14.25" x14ac:dyDescent="0.2">
      <c r="A14" s="32">
        <v>13</v>
      </c>
      <c r="B14" s="33">
        <v>25</v>
      </c>
      <c r="C14" s="32">
        <v>85504</v>
      </c>
      <c r="D14" s="32">
        <v>997820.22990000003</v>
      </c>
      <c r="E14" s="32">
        <v>929035.03209999995</v>
      </c>
      <c r="F14" s="32">
        <v>68785.197799999994</v>
      </c>
      <c r="G14" s="32">
        <v>929035.03209999995</v>
      </c>
      <c r="H14" s="32">
        <v>6.8935461257278299E-2</v>
      </c>
    </row>
    <row r="15" spans="1:8" ht="14.25" x14ac:dyDescent="0.2">
      <c r="A15" s="32">
        <v>14</v>
      </c>
      <c r="B15" s="33">
        <v>26</v>
      </c>
      <c r="C15" s="32">
        <v>59966</v>
      </c>
      <c r="D15" s="32">
        <v>357938.14807352697</v>
      </c>
      <c r="E15" s="32">
        <v>323455.32478014502</v>
      </c>
      <c r="F15" s="32">
        <v>34482.823293381698</v>
      </c>
      <c r="G15" s="32">
        <v>323455.32478014502</v>
      </c>
      <c r="H15" s="32">
        <v>9.6337379737178402E-2</v>
      </c>
    </row>
    <row r="16" spans="1:8" ht="14.25" x14ac:dyDescent="0.2">
      <c r="A16" s="32">
        <v>15</v>
      </c>
      <c r="B16" s="33">
        <v>27</v>
      </c>
      <c r="C16" s="32">
        <v>131743.84599999999</v>
      </c>
      <c r="D16" s="32">
        <v>1002034.72753333</v>
      </c>
      <c r="E16" s="32">
        <v>925001.5429</v>
      </c>
      <c r="F16" s="32">
        <v>77033.184633333294</v>
      </c>
      <c r="G16" s="32">
        <v>925001.5429</v>
      </c>
      <c r="H16" s="32">
        <v>7.6876761370299695E-2</v>
      </c>
    </row>
    <row r="17" spans="1:8" ht="14.25" x14ac:dyDescent="0.2">
      <c r="A17" s="32">
        <v>16</v>
      </c>
      <c r="B17" s="33">
        <v>29</v>
      </c>
      <c r="C17" s="32">
        <v>173438</v>
      </c>
      <c r="D17" s="32">
        <v>2175407.6190393199</v>
      </c>
      <c r="E17" s="32">
        <v>1934157.2228196601</v>
      </c>
      <c r="F17" s="32">
        <v>241250.396219658</v>
      </c>
      <c r="G17" s="32">
        <v>1934157.2228196601</v>
      </c>
      <c r="H17" s="32">
        <v>0.110898938713011</v>
      </c>
    </row>
    <row r="18" spans="1:8" ht="14.25" x14ac:dyDescent="0.2">
      <c r="A18" s="32">
        <v>17</v>
      </c>
      <c r="B18" s="33">
        <v>31</v>
      </c>
      <c r="C18" s="32">
        <v>30485.133999999998</v>
      </c>
      <c r="D18" s="32">
        <v>301710.34963743301</v>
      </c>
      <c r="E18" s="32">
        <v>254932.90919844099</v>
      </c>
      <c r="F18" s="32">
        <v>46777.440438991798</v>
      </c>
      <c r="G18" s="32">
        <v>254932.90919844099</v>
      </c>
      <c r="H18" s="32">
        <v>0.15504088770970101</v>
      </c>
    </row>
    <row r="19" spans="1:8" ht="14.25" x14ac:dyDescent="0.2">
      <c r="A19" s="32">
        <v>18</v>
      </c>
      <c r="B19" s="33">
        <v>32</v>
      </c>
      <c r="C19" s="32">
        <v>20822.656999999999</v>
      </c>
      <c r="D19" s="32">
        <v>359621.27047647699</v>
      </c>
      <c r="E19" s="32">
        <v>334344.83040591999</v>
      </c>
      <c r="F19" s="32">
        <v>25276.4400705564</v>
      </c>
      <c r="G19" s="32">
        <v>334344.83040591999</v>
      </c>
      <c r="H19" s="32">
        <v>7.0286276551625101E-2</v>
      </c>
    </row>
    <row r="20" spans="1:8" ht="14.25" x14ac:dyDescent="0.2">
      <c r="A20" s="32">
        <v>19</v>
      </c>
      <c r="B20" s="33">
        <v>33</v>
      </c>
      <c r="C20" s="32">
        <v>31295.931</v>
      </c>
      <c r="D20" s="32">
        <v>568288.46465163794</v>
      </c>
      <c r="E20" s="32">
        <v>442108.31499779603</v>
      </c>
      <c r="F20" s="32">
        <v>126180.149653841</v>
      </c>
      <c r="G20" s="32">
        <v>442108.31499779603</v>
      </c>
      <c r="H20" s="32">
        <v>0.22203538783985299</v>
      </c>
    </row>
    <row r="21" spans="1:8" ht="14.25" x14ac:dyDescent="0.2">
      <c r="A21" s="32">
        <v>20</v>
      </c>
      <c r="B21" s="33">
        <v>34</v>
      </c>
      <c r="C21" s="32">
        <v>47778.622000000003</v>
      </c>
      <c r="D21" s="32">
        <v>283521.55031930999</v>
      </c>
      <c r="E21" s="32">
        <v>208748.667071704</v>
      </c>
      <c r="F21" s="32">
        <v>74772.883247605801</v>
      </c>
      <c r="G21" s="32">
        <v>208748.667071704</v>
      </c>
      <c r="H21" s="32">
        <v>0.26372909982819398</v>
      </c>
    </row>
    <row r="22" spans="1:8" ht="14.25" x14ac:dyDescent="0.2">
      <c r="A22" s="32">
        <v>21</v>
      </c>
      <c r="B22" s="33">
        <v>35</v>
      </c>
      <c r="C22" s="32">
        <v>44128.627999999997</v>
      </c>
      <c r="D22" s="32">
        <v>1078196.45024779</v>
      </c>
      <c r="E22" s="32">
        <v>1043408.36144602</v>
      </c>
      <c r="F22" s="32">
        <v>34788.088801769904</v>
      </c>
      <c r="G22" s="32">
        <v>1043408.36144602</v>
      </c>
      <c r="H22" s="32">
        <v>3.2265074508244798E-2</v>
      </c>
    </row>
    <row r="23" spans="1:8" ht="14.25" x14ac:dyDescent="0.2">
      <c r="A23" s="32">
        <v>22</v>
      </c>
      <c r="B23" s="33">
        <v>36</v>
      </c>
      <c r="C23" s="32">
        <v>170083.258</v>
      </c>
      <c r="D23" s="32">
        <v>639157.72476814198</v>
      </c>
      <c r="E23" s="32">
        <v>562026.34442514204</v>
      </c>
      <c r="F23" s="32">
        <v>77131.380342999895</v>
      </c>
      <c r="G23" s="32">
        <v>562026.34442514204</v>
      </c>
      <c r="H23" s="32">
        <v>0.120676598833222</v>
      </c>
    </row>
    <row r="24" spans="1:8" ht="14.25" x14ac:dyDescent="0.2">
      <c r="A24" s="32">
        <v>23</v>
      </c>
      <c r="B24" s="33">
        <v>37</v>
      </c>
      <c r="C24" s="32">
        <v>103070.662</v>
      </c>
      <c r="D24" s="32">
        <v>814007.21371061902</v>
      </c>
      <c r="E24" s="32">
        <v>738610.42453008995</v>
      </c>
      <c r="F24" s="32">
        <v>75396.789180529697</v>
      </c>
      <c r="G24" s="32">
        <v>738610.42453008995</v>
      </c>
      <c r="H24" s="32">
        <v>9.2624227292576994E-2</v>
      </c>
    </row>
    <row r="25" spans="1:8" ht="14.25" x14ac:dyDescent="0.2">
      <c r="A25" s="32">
        <v>24</v>
      </c>
      <c r="B25" s="33">
        <v>38</v>
      </c>
      <c r="C25" s="32">
        <v>107009.36</v>
      </c>
      <c r="D25" s="32">
        <v>570315.75495752203</v>
      </c>
      <c r="E25" s="32">
        <v>534899.08740265504</v>
      </c>
      <c r="F25" s="32">
        <v>35416.667554867301</v>
      </c>
      <c r="G25" s="32">
        <v>534899.08740265504</v>
      </c>
      <c r="H25" s="32">
        <v>6.2100103753060701E-2</v>
      </c>
    </row>
    <row r="26" spans="1:8" ht="14.25" x14ac:dyDescent="0.2">
      <c r="A26" s="32">
        <v>25</v>
      </c>
      <c r="B26" s="33">
        <v>39</v>
      </c>
      <c r="C26" s="32">
        <v>95728.721999999994</v>
      </c>
      <c r="D26" s="32">
        <v>118986.759065449</v>
      </c>
      <c r="E26" s="32">
        <v>86175.463555927403</v>
      </c>
      <c r="F26" s="32">
        <v>32811.2955095215</v>
      </c>
      <c r="G26" s="32">
        <v>86175.463555927403</v>
      </c>
      <c r="H26" s="32">
        <v>0.27575585525002499</v>
      </c>
    </row>
    <row r="27" spans="1:8" ht="14.25" x14ac:dyDescent="0.2">
      <c r="A27" s="32">
        <v>26</v>
      </c>
      <c r="B27" s="33">
        <v>42</v>
      </c>
      <c r="C27" s="32">
        <v>11422.839</v>
      </c>
      <c r="D27" s="32">
        <v>225934.41029999999</v>
      </c>
      <c r="E27" s="32">
        <v>207027.05989999999</v>
      </c>
      <c r="F27" s="32">
        <v>18907.350399999999</v>
      </c>
      <c r="G27" s="32">
        <v>207027.05989999999</v>
      </c>
      <c r="H27" s="32">
        <v>8.3685129568773803E-2</v>
      </c>
    </row>
    <row r="28" spans="1:8" ht="14.25" x14ac:dyDescent="0.2">
      <c r="A28" s="32">
        <v>27</v>
      </c>
      <c r="B28" s="33">
        <v>75</v>
      </c>
      <c r="C28" s="32">
        <v>328</v>
      </c>
      <c r="D28" s="32">
        <v>209941.88034187999</v>
      </c>
      <c r="E28" s="32">
        <v>199217.38888888899</v>
      </c>
      <c r="F28" s="32">
        <v>10724.4914529915</v>
      </c>
      <c r="G28" s="32">
        <v>199217.38888888899</v>
      </c>
      <c r="H28" s="32">
        <v>5.1083144704273102E-2</v>
      </c>
    </row>
    <row r="29" spans="1:8" ht="14.25" x14ac:dyDescent="0.2">
      <c r="A29" s="32">
        <v>28</v>
      </c>
      <c r="B29" s="33">
        <v>76</v>
      </c>
      <c r="C29" s="32">
        <v>2881</v>
      </c>
      <c r="D29" s="32">
        <v>612439.43283931597</v>
      </c>
      <c r="E29" s="32">
        <v>592058.20904529898</v>
      </c>
      <c r="F29" s="32">
        <v>20381.2237940171</v>
      </c>
      <c r="G29" s="32">
        <v>592058.20904529898</v>
      </c>
      <c r="H29" s="32">
        <v>3.3278758194142E-2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9686.4836245367205</v>
      </c>
      <c r="E30" s="32">
        <v>9080.7541789577208</v>
      </c>
      <c r="F30" s="32">
        <v>605.72944557900303</v>
      </c>
      <c r="G30" s="32">
        <v>9080.7541789577208</v>
      </c>
      <c r="H30" s="32">
        <v>6.2533471284113504E-2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2014-11-29T03:49:20Z</dcterms:modified>
</cp:coreProperties>
</file>