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<sst xmlns="http://schemas.openxmlformats.org/spreadsheetml/2006/main" count="116" uniqueCount="73">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</sst>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16149034.5855</v>
      </c>
      <c r="F3" s="25">
        <f>RA!I7</f>
        <v>1789460.5037</v>
      </c>
      <c r="G3" s="16">
        <f>E3-F3</f>
        <v>14359574.081800001</v>
      </c>
      <c r="H3" s="27">
        <f>RA!J7</f>
        <v>11.080913191595601</v>
      </c>
      <c r="I3" s="20">
        <f>SUM(I4:I40)</f>
        <v>16149039.513948962</v>
      </c>
      <c r="J3" s="21">
        <f>SUM(J4:J40)</f>
        <v>14359574.165566677</v>
      </c>
      <c r="K3" s="22">
        <f>E3-I3</f>
        <v>-4.9284489620476961</v>
      </c>
      <c r="L3" s="22">
        <f>G3-J3</f>
        <v>-8.3766676485538483E-2</v>
      </c>
    </row>
    <row r="4" spans="1:13" x14ac:dyDescent="0.15">
      <c r="A4" s="42">
        <f>RA!A8</f>
        <v>41977</v>
      </c>
      <c r="B4" s="12">
        <v>12</v>
      </c>
      <c r="C4" s="39" t="s">
        <v>6</v>
      </c>
      <c r="D4" s="39"/>
      <c r="E4" s="15">
        <f>VLOOKUP(C4,RA!B8:D39,3,0)</f>
        <v>640955.07490000001</v>
      </c>
      <c r="F4" s="25">
        <f>VLOOKUP(C4,RA!B8:I43,8,0)</f>
        <v>139907.3941</v>
      </c>
      <c r="G4" s="16">
        <f t="shared" ref="G4:G40" si="0">E4-F4</f>
        <v>501047.68079999997</v>
      </c>
      <c r="H4" s="27">
        <f>RA!J8</f>
        <v>21.827956369926198</v>
      </c>
      <c r="I4" s="20">
        <f>VLOOKUP(B4,RMS!B:D,3,FALSE)</f>
        <v>640955.94326923101</v>
      </c>
      <c r="J4" s="21">
        <f>VLOOKUP(B4,RMS!B:E,4,FALSE)</f>
        <v>501047.68550256401</v>
      </c>
      <c r="K4" s="22">
        <f t="shared" ref="K4:K40" si="1">E4-I4</f>
        <v>-0.86836923100054264</v>
      </c>
      <c r="L4" s="22">
        <f t="shared" ref="L4:L40" si="2">G4-J4</f>
        <v>-4.7025640378706157E-3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80006.707999999999</v>
      </c>
      <c r="F5" s="25">
        <f>VLOOKUP(C5,RA!B9:I44,8,0)</f>
        <v>19394.516599999999</v>
      </c>
      <c r="G5" s="16">
        <f t="shared" si="0"/>
        <v>60612.191399999996</v>
      </c>
      <c r="H5" s="27">
        <f>RA!J9</f>
        <v>24.241113132663799</v>
      </c>
      <c r="I5" s="20">
        <f>VLOOKUP(B5,RMS!B:D,3,FALSE)</f>
        <v>80006.750103297803</v>
      </c>
      <c r="J5" s="21">
        <f>VLOOKUP(B5,RMS!B:E,4,FALSE)</f>
        <v>60612.197695204602</v>
      </c>
      <c r="K5" s="22">
        <f t="shared" si="1"/>
        <v>-4.2103297804715112E-2</v>
      </c>
      <c r="L5" s="22">
        <f t="shared" si="2"/>
        <v>-6.2952046064310707E-3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98638.916400000002</v>
      </c>
      <c r="F6" s="25">
        <f>VLOOKUP(C6,RA!B10:I45,8,0)</f>
        <v>23914.9977</v>
      </c>
      <c r="G6" s="16">
        <f t="shared" si="0"/>
        <v>74723.918700000009</v>
      </c>
      <c r="H6" s="27">
        <f>RA!J10</f>
        <v>24.244992314209998</v>
      </c>
      <c r="I6" s="20">
        <f>VLOOKUP(B6,RMS!B:D,3,FALSE)</f>
        <v>98640.931153846206</v>
      </c>
      <c r="J6" s="21">
        <f>VLOOKUP(B6,RMS!B:E,4,FALSE)</f>
        <v>74723.9187025641</v>
      </c>
      <c r="K6" s="22">
        <f t="shared" si="1"/>
        <v>-2.0147538462042576</v>
      </c>
      <c r="L6" s="22">
        <f t="shared" si="2"/>
        <v>-2.5640911189839244E-6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95948.113500000007</v>
      </c>
      <c r="F7" s="25">
        <f>VLOOKUP(C7,RA!B11:I46,8,0)</f>
        <v>21560.403900000001</v>
      </c>
      <c r="G7" s="16">
        <f t="shared" si="0"/>
        <v>74387.709600000002</v>
      </c>
      <c r="H7" s="27">
        <f>RA!J11</f>
        <v>22.4708992324273</v>
      </c>
      <c r="I7" s="20">
        <f>VLOOKUP(B7,RMS!B:D,3,FALSE)</f>
        <v>95948.138050427398</v>
      </c>
      <c r="J7" s="21">
        <f>VLOOKUP(B7,RMS!B:E,4,FALSE)</f>
        <v>74387.710008547001</v>
      </c>
      <c r="K7" s="22">
        <f t="shared" si="1"/>
        <v>-2.4550427391659468E-2</v>
      </c>
      <c r="L7" s="22">
        <f t="shared" si="2"/>
        <v>-4.0854699909687042E-4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328931.03649999999</v>
      </c>
      <c r="F8" s="25">
        <f>VLOOKUP(C8,RA!B12:I47,8,0)</f>
        <v>55223.728000000003</v>
      </c>
      <c r="G8" s="16">
        <f t="shared" si="0"/>
        <v>273707.30849999998</v>
      </c>
      <c r="H8" s="27">
        <f>RA!J12</f>
        <v>16.7888468621294</v>
      </c>
      <c r="I8" s="20">
        <f>VLOOKUP(B8,RMS!B:D,3,FALSE)</f>
        <v>328931.11530085502</v>
      </c>
      <c r="J8" s="21">
        <f>VLOOKUP(B8,RMS!B:E,4,FALSE)</f>
        <v>273707.30885384599</v>
      </c>
      <c r="K8" s="22">
        <f t="shared" si="1"/>
        <v>-7.8800855029840022E-2</v>
      </c>
      <c r="L8" s="22">
        <f t="shared" si="2"/>
        <v>-3.5384600050747395E-4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427026.1986</v>
      </c>
      <c r="F9" s="25">
        <f>VLOOKUP(C9,RA!B13:I48,8,0)</f>
        <v>102472.0545</v>
      </c>
      <c r="G9" s="16">
        <f t="shared" si="0"/>
        <v>324554.14410000003</v>
      </c>
      <c r="H9" s="27">
        <f>RA!J13</f>
        <v>23.996666910824999</v>
      </c>
      <c r="I9" s="20">
        <f>VLOOKUP(B9,RMS!B:D,3,FALSE)</f>
        <v>427026.48373333301</v>
      </c>
      <c r="J9" s="21">
        <f>VLOOKUP(B9,RMS!B:E,4,FALSE)</f>
        <v>324554.14423333301</v>
      </c>
      <c r="K9" s="22">
        <f t="shared" si="1"/>
        <v>-0.2851333330036141</v>
      </c>
      <c r="L9" s="22">
        <f t="shared" si="2"/>
        <v>-1.3333297101780772E-4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228421.49</v>
      </c>
      <c r="F10" s="25">
        <f>VLOOKUP(C10,RA!B14:I49,8,0)</f>
        <v>43778.269500000002</v>
      </c>
      <c r="G10" s="16">
        <f t="shared" si="0"/>
        <v>184643.2205</v>
      </c>
      <c r="H10" s="27">
        <f>RA!J14</f>
        <v>19.165565157639101</v>
      </c>
      <c r="I10" s="20">
        <f>VLOOKUP(B10,RMS!B:D,3,FALSE)</f>
        <v>228421.48532478599</v>
      </c>
      <c r="J10" s="21">
        <f>VLOOKUP(B10,RMS!B:E,4,FALSE)</f>
        <v>184643.21898888901</v>
      </c>
      <c r="K10" s="22">
        <f t="shared" si="1"/>
        <v>4.6752140042372048E-3</v>
      </c>
      <c r="L10" s="22">
        <f t="shared" si="2"/>
        <v>1.5111109823919833E-3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160588.41529999999</v>
      </c>
      <c r="F11" s="25">
        <f>VLOOKUP(C11,RA!B15:I50,8,0)</f>
        <v>12334.9231</v>
      </c>
      <c r="G11" s="16">
        <f t="shared" si="0"/>
        <v>148253.49219999998</v>
      </c>
      <c r="H11" s="27">
        <f>RA!J15</f>
        <v>7.6810790348461699</v>
      </c>
      <c r="I11" s="20">
        <f>VLOOKUP(B11,RMS!B:D,3,FALSE)</f>
        <v>160588.63406239299</v>
      </c>
      <c r="J11" s="21">
        <f>VLOOKUP(B11,RMS!B:E,4,FALSE)</f>
        <v>148253.49518717901</v>
      </c>
      <c r="K11" s="22">
        <f t="shared" si="1"/>
        <v>-0.21876239299308509</v>
      </c>
      <c r="L11" s="22">
        <f t="shared" si="2"/>
        <v>-2.987179032061249E-3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528603.76619999995</v>
      </c>
      <c r="F12" s="25">
        <f>VLOOKUP(C12,RA!B16:I51,8,0)</f>
        <v>42708.839599999999</v>
      </c>
      <c r="G12" s="16">
        <f t="shared" si="0"/>
        <v>485894.92659999995</v>
      </c>
      <c r="H12" s="27">
        <f>RA!J16</f>
        <v>8.07955643355006</v>
      </c>
      <c r="I12" s="20">
        <f>VLOOKUP(B12,RMS!B:D,3,FALSE)</f>
        <v>528603.46942906</v>
      </c>
      <c r="J12" s="21">
        <f>VLOOKUP(B12,RMS!B:E,4,FALSE)</f>
        <v>485894.92676837603</v>
      </c>
      <c r="K12" s="22">
        <f t="shared" si="1"/>
        <v>0.29677093995269388</v>
      </c>
      <c r="L12" s="22">
        <f t="shared" si="2"/>
        <v>-1.6837607836350799E-4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417685.9399</v>
      </c>
      <c r="F13" s="25">
        <f>VLOOKUP(C13,RA!B17:I52,8,0)</f>
        <v>51048.062299999998</v>
      </c>
      <c r="G13" s="16">
        <f t="shared" si="0"/>
        <v>366637.87760000001</v>
      </c>
      <c r="H13" s="27">
        <f>RA!J17</f>
        <v>12.2216377003788</v>
      </c>
      <c r="I13" s="20">
        <f>VLOOKUP(B13,RMS!B:D,3,FALSE)</f>
        <v>417686.04145897401</v>
      </c>
      <c r="J13" s="21">
        <f>VLOOKUP(B13,RMS!B:E,4,FALSE)</f>
        <v>366637.87814359</v>
      </c>
      <c r="K13" s="22">
        <f t="shared" si="1"/>
        <v>-0.10155897401273251</v>
      </c>
      <c r="L13" s="22">
        <f t="shared" si="2"/>
        <v>-5.4358999477699399E-4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1490612.7782000001</v>
      </c>
      <c r="F14" s="25">
        <f>VLOOKUP(C14,RA!B18:I53,8,0)</f>
        <v>210954.41630000001</v>
      </c>
      <c r="G14" s="16">
        <f t="shared" si="0"/>
        <v>1279658.3619000001</v>
      </c>
      <c r="H14" s="27">
        <f>RA!J18</f>
        <v>14.152194277761399</v>
      </c>
      <c r="I14" s="20">
        <f>VLOOKUP(B14,RMS!B:D,3,FALSE)</f>
        <v>1490612.6580435899</v>
      </c>
      <c r="J14" s="21">
        <f>VLOOKUP(B14,RMS!B:E,4,FALSE)</f>
        <v>1279658.3642076901</v>
      </c>
      <c r="K14" s="22">
        <f t="shared" si="1"/>
        <v>0.12015641015022993</v>
      </c>
      <c r="L14" s="22">
        <f t="shared" si="2"/>
        <v>-2.3076899815350771E-3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571276.60019999999</v>
      </c>
      <c r="F15" s="25">
        <f>VLOOKUP(C15,RA!B19:I54,8,0)</f>
        <v>68029.297600000005</v>
      </c>
      <c r="G15" s="16">
        <f t="shared" si="0"/>
        <v>503247.3026</v>
      </c>
      <c r="H15" s="27">
        <f>RA!J19</f>
        <v>11.9082940866444</v>
      </c>
      <c r="I15" s="20">
        <f>VLOOKUP(B15,RMS!B:D,3,FALSE)</f>
        <v>571276.54971623898</v>
      </c>
      <c r="J15" s="21">
        <f>VLOOKUP(B15,RMS!B:E,4,FALSE)</f>
        <v>503247.30324188003</v>
      </c>
      <c r="K15" s="22">
        <f t="shared" si="1"/>
        <v>5.0483761006034911E-2</v>
      </c>
      <c r="L15" s="22">
        <f t="shared" si="2"/>
        <v>-6.4188003307208419E-4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1008368.0936</v>
      </c>
      <c r="F16" s="25">
        <f>VLOOKUP(C16,RA!B20:I55,8,0)</f>
        <v>74761.6351</v>
      </c>
      <c r="G16" s="16">
        <f t="shared" si="0"/>
        <v>933606.45850000007</v>
      </c>
      <c r="H16" s="27">
        <f>RA!J20</f>
        <v>7.4141214477633497</v>
      </c>
      <c r="I16" s="20">
        <f>VLOOKUP(B16,RMS!B:D,3,FALSE)</f>
        <v>1008368.3295</v>
      </c>
      <c r="J16" s="21">
        <f>VLOOKUP(B16,RMS!B:E,4,FALSE)</f>
        <v>933606.45849999995</v>
      </c>
      <c r="K16" s="22">
        <f t="shared" si="1"/>
        <v>-0.23589999997057021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383849.94160000002</v>
      </c>
      <c r="F17" s="25">
        <f>VLOOKUP(C17,RA!B21:I56,8,0)</f>
        <v>39331.098899999997</v>
      </c>
      <c r="G17" s="16">
        <f t="shared" si="0"/>
        <v>344518.84270000004</v>
      </c>
      <c r="H17" s="27">
        <f>RA!J21</f>
        <v>10.2464777605687</v>
      </c>
      <c r="I17" s="20">
        <f>VLOOKUP(B17,RMS!B:D,3,FALSE)</f>
        <v>383849.41368775401</v>
      </c>
      <c r="J17" s="21">
        <f>VLOOKUP(B17,RMS!B:E,4,FALSE)</f>
        <v>344518.84251581598</v>
      </c>
      <c r="K17" s="22">
        <f t="shared" si="1"/>
        <v>0.52791224600514397</v>
      </c>
      <c r="L17" s="22">
        <f t="shared" si="2"/>
        <v>1.8418405670672655E-4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893173.62690000003</v>
      </c>
      <c r="F18" s="25">
        <f>VLOOKUP(C18,RA!B22:I57,8,0)</f>
        <v>86084.035499999998</v>
      </c>
      <c r="G18" s="16">
        <f t="shared" si="0"/>
        <v>807089.59140000003</v>
      </c>
      <c r="H18" s="27">
        <f>RA!J22</f>
        <v>9.6379956715446102</v>
      </c>
      <c r="I18" s="20">
        <f>VLOOKUP(B18,RMS!B:D,3,FALSE)</f>
        <v>893174.24930000002</v>
      </c>
      <c r="J18" s="21">
        <f>VLOOKUP(B18,RMS!B:E,4,FALSE)</f>
        <v>807089.59039999999</v>
      </c>
      <c r="K18" s="22">
        <f t="shared" si="1"/>
        <v>-0.62239999999292195</v>
      </c>
      <c r="L18" s="22">
        <f t="shared" si="2"/>
        <v>1.0000000474974513E-3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2547923.9103999999</v>
      </c>
      <c r="F19" s="25">
        <f>VLOOKUP(C19,RA!B23:I58,8,0)</f>
        <v>211949.94829999999</v>
      </c>
      <c r="G19" s="16">
        <f t="shared" si="0"/>
        <v>2335973.9621000001</v>
      </c>
      <c r="H19" s="27">
        <f>RA!J23</f>
        <v>8.3185352370560306</v>
      </c>
      <c r="I19" s="20">
        <f>VLOOKUP(B19,RMS!B:D,3,FALSE)</f>
        <v>2547925.5821606801</v>
      </c>
      <c r="J19" s="21">
        <f>VLOOKUP(B19,RMS!B:E,4,FALSE)</f>
        <v>2335973.9915615399</v>
      </c>
      <c r="K19" s="22">
        <f t="shared" si="1"/>
        <v>-1.671760680153966</v>
      </c>
      <c r="L19" s="22">
        <f t="shared" si="2"/>
        <v>-2.9461539816111326E-2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263632.80829999998</v>
      </c>
      <c r="F20" s="25">
        <f>VLOOKUP(C20,RA!B24:I59,8,0)</f>
        <v>43867.972099999999</v>
      </c>
      <c r="G20" s="16">
        <f t="shared" si="0"/>
        <v>219764.83619999996</v>
      </c>
      <c r="H20" s="27">
        <f>RA!J24</f>
        <v>16.639800024464598</v>
      </c>
      <c r="I20" s="20">
        <f>VLOOKUP(B20,RMS!B:D,3,FALSE)</f>
        <v>263632.80062132998</v>
      </c>
      <c r="J20" s="21">
        <f>VLOOKUP(B20,RMS!B:E,4,FALSE)</f>
        <v>219764.83128451899</v>
      </c>
      <c r="K20" s="22">
        <f t="shared" si="1"/>
        <v>7.6786699937656522E-3</v>
      </c>
      <c r="L20" s="22">
        <f t="shared" si="2"/>
        <v>4.9154809676110744E-3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376836.04200000002</v>
      </c>
      <c r="F21" s="25">
        <f>VLOOKUP(C21,RA!B25:I60,8,0)</f>
        <v>20632.2726</v>
      </c>
      <c r="G21" s="16">
        <f t="shared" si="0"/>
        <v>356203.76939999999</v>
      </c>
      <c r="H21" s="27">
        <f>RA!J25</f>
        <v>5.4751324980745899</v>
      </c>
      <c r="I21" s="20">
        <f>VLOOKUP(B21,RMS!B:D,3,FALSE)</f>
        <v>376836.044333258</v>
      </c>
      <c r="J21" s="21">
        <f>VLOOKUP(B21,RMS!B:E,4,FALSE)</f>
        <v>356203.770096844</v>
      </c>
      <c r="K21" s="22">
        <f t="shared" si="1"/>
        <v>-2.3332579876296222E-3</v>
      </c>
      <c r="L21" s="22">
        <f t="shared" si="2"/>
        <v>-6.9684401387348771E-4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609073.97109999997</v>
      </c>
      <c r="F22" s="25">
        <f>VLOOKUP(C22,RA!B26:I61,8,0)</f>
        <v>135794.4718</v>
      </c>
      <c r="G22" s="16">
        <f t="shared" si="0"/>
        <v>473279.49929999997</v>
      </c>
      <c r="H22" s="27">
        <f>RA!J26</f>
        <v>22.295234773331799</v>
      </c>
      <c r="I22" s="20">
        <f>VLOOKUP(B22,RMS!B:D,3,FALSE)</f>
        <v>609073.95591372799</v>
      </c>
      <c r="J22" s="21">
        <f>VLOOKUP(B22,RMS!B:E,4,FALSE)</f>
        <v>473279.488275902</v>
      </c>
      <c r="K22" s="22">
        <f t="shared" si="1"/>
        <v>1.5186271979473531E-2</v>
      </c>
      <c r="L22" s="22">
        <f t="shared" si="2"/>
        <v>1.1024097970221192E-2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258334.10579999999</v>
      </c>
      <c r="F23" s="25">
        <f>VLOOKUP(C23,RA!B27:I62,8,0)</f>
        <v>71679.157000000007</v>
      </c>
      <c r="G23" s="16">
        <f t="shared" si="0"/>
        <v>186654.94879999998</v>
      </c>
      <c r="H23" s="27">
        <f>RA!J27</f>
        <v>27.746687483647001</v>
      </c>
      <c r="I23" s="20">
        <f>VLOOKUP(B23,RMS!B:D,3,FALSE)</f>
        <v>258334.04239689899</v>
      </c>
      <c r="J23" s="21">
        <f>VLOOKUP(B23,RMS!B:E,4,FALSE)</f>
        <v>186654.95042922799</v>
      </c>
      <c r="K23" s="22">
        <f t="shared" si="1"/>
        <v>6.340310099767521E-2</v>
      </c>
      <c r="L23" s="22">
        <f t="shared" si="2"/>
        <v>-1.6292280051857233E-3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1108193.6026000001</v>
      </c>
      <c r="F24" s="25">
        <f>VLOOKUP(C24,RA!B28:I63,8,0)</f>
        <v>13450.602000000001</v>
      </c>
      <c r="G24" s="16">
        <f t="shared" si="0"/>
        <v>1094743.0006000001</v>
      </c>
      <c r="H24" s="27">
        <f>RA!J28</f>
        <v>1.21374117017484</v>
      </c>
      <c r="I24" s="20">
        <f>VLOOKUP(B24,RMS!B:D,3,FALSE)</f>
        <v>1108193.59828319</v>
      </c>
      <c r="J24" s="21">
        <f>VLOOKUP(B24,RMS!B:E,4,FALSE)</f>
        <v>1094742.9926477899</v>
      </c>
      <c r="K24" s="22">
        <f t="shared" si="1"/>
        <v>4.3168100528419018E-3</v>
      </c>
      <c r="L24" s="22">
        <f t="shared" si="2"/>
        <v>7.9522102605551481E-3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759303.02800000005</v>
      </c>
      <c r="F25" s="25">
        <f>VLOOKUP(C25,RA!B29:I64,8,0)</f>
        <v>97533.037400000001</v>
      </c>
      <c r="G25" s="16">
        <f t="shared" si="0"/>
        <v>661769.99060000002</v>
      </c>
      <c r="H25" s="27">
        <f>RA!J29</f>
        <v>12.845074206657801</v>
      </c>
      <c r="I25" s="20">
        <f>VLOOKUP(B25,RMS!B:D,3,FALSE)</f>
        <v>759303.02627256606</v>
      </c>
      <c r="J25" s="21">
        <f>VLOOKUP(B25,RMS!B:E,4,FALSE)</f>
        <v>661770.01544517197</v>
      </c>
      <c r="K25" s="22">
        <f t="shared" si="1"/>
        <v>1.7274339916184545E-3</v>
      </c>
      <c r="L25" s="22">
        <f t="shared" si="2"/>
        <v>-2.4845171952620149E-2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878403.06559999997</v>
      </c>
      <c r="F26" s="25">
        <f>VLOOKUP(C26,RA!B30:I65,8,0)</f>
        <v>79625.715899999996</v>
      </c>
      <c r="G26" s="16">
        <f t="shared" si="0"/>
        <v>798777.34970000002</v>
      </c>
      <c r="H26" s="27">
        <f>RA!J30</f>
        <v>9.0648267314061606</v>
      </c>
      <c r="I26" s="20">
        <f>VLOOKUP(B26,RMS!B:D,3,FALSE)</f>
        <v>878403.10379645997</v>
      </c>
      <c r="J26" s="21">
        <f>VLOOKUP(B26,RMS!B:E,4,FALSE)</f>
        <v>798777.39287093596</v>
      </c>
      <c r="K26" s="22">
        <f t="shared" si="1"/>
        <v>-3.8196459994651377E-2</v>
      </c>
      <c r="L26" s="22">
        <f t="shared" si="2"/>
        <v>-4.3170935939997435E-2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811779.23080000002</v>
      </c>
      <c r="F27" s="25">
        <f>VLOOKUP(C27,RA!B31:I66,8,0)</f>
        <v>25384.519799999998</v>
      </c>
      <c r="G27" s="16">
        <f t="shared" si="0"/>
        <v>786394.71100000001</v>
      </c>
      <c r="H27" s="27">
        <f>RA!J31</f>
        <v>3.1270225742267201</v>
      </c>
      <c r="I27" s="20">
        <f>VLOOKUP(B27,RMS!B:D,3,FALSE)</f>
        <v>811779.14099026495</v>
      </c>
      <c r="J27" s="21">
        <f>VLOOKUP(B27,RMS!B:E,4,FALSE)</f>
        <v>786394.70993982302</v>
      </c>
      <c r="K27" s="22">
        <f t="shared" si="1"/>
        <v>8.9809735072776675E-2</v>
      </c>
      <c r="L27" s="22">
        <f t="shared" si="2"/>
        <v>1.0601769899949431E-3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123931.7286</v>
      </c>
      <c r="F28" s="25">
        <f>VLOOKUP(C28,RA!B32:I67,8,0)</f>
        <v>33598.161</v>
      </c>
      <c r="G28" s="16">
        <f t="shared" si="0"/>
        <v>90333.567600000009</v>
      </c>
      <c r="H28" s="27">
        <f>RA!J32</f>
        <v>27.1102173588177</v>
      </c>
      <c r="I28" s="20">
        <f>VLOOKUP(B28,RMS!B:D,3,FALSE)</f>
        <v>123931.641201256</v>
      </c>
      <c r="J28" s="21">
        <f>VLOOKUP(B28,RMS!B:E,4,FALSE)</f>
        <v>90333.558084460296</v>
      </c>
      <c r="K28" s="22">
        <f t="shared" si="1"/>
        <v>8.7398743999074213E-2</v>
      </c>
      <c r="L28" s="22">
        <f t="shared" si="2"/>
        <v>9.5155397139023989E-3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303190.995</v>
      </c>
      <c r="F31" s="25">
        <f>VLOOKUP(C31,RA!B35:I70,8,0)</f>
        <v>16204.9462</v>
      </c>
      <c r="G31" s="16">
        <f t="shared" si="0"/>
        <v>286986.04879999999</v>
      </c>
      <c r="H31" s="27">
        <f>RA!J35</f>
        <v>5.3447979878162304</v>
      </c>
      <c r="I31" s="20">
        <f>VLOOKUP(B31,RMS!B:D,3,FALSE)</f>
        <v>303190.99430000002</v>
      </c>
      <c r="J31" s="21">
        <f>VLOOKUP(B31,RMS!B:E,4,FALSE)</f>
        <v>286986.05089999997</v>
      </c>
      <c r="K31" s="22">
        <f t="shared" si="1"/>
        <v>6.99999975040555E-4</v>
      </c>
      <c r="L31" s="22">
        <f t="shared" si="2"/>
        <v>-2.0999999833293259E-3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200364.9559</v>
      </c>
      <c r="F35" s="25">
        <f>VLOOKUP(C35,RA!B8:I74,8,0)</f>
        <v>10761.1286</v>
      </c>
      <c r="G35" s="16">
        <f t="shared" si="0"/>
        <v>189603.8273</v>
      </c>
      <c r="H35" s="27">
        <f>RA!J39</f>
        <v>5.3707638402449804</v>
      </c>
      <c r="I35" s="20">
        <f>VLOOKUP(B35,RMS!B:D,3,FALSE)</f>
        <v>200364.95726495699</v>
      </c>
      <c r="J35" s="21">
        <f>VLOOKUP(B35,RMS!B:E,4,FALSE)</f>
        <v>189603.829059829</v>
      </c>
      <c r="K35" s="22">
        <f t="shared" si="1"/>
        <v>-1.364956988254562E-3</v>
      </c>
      <c r="L35" s="22">
        <f t="shared" si="2"/>
        <v>-1.7598289996385574E-3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545278.47230000002</v>
      </c>
      <c r="F36" s="25">
        <f>VLOOKUP(C36,RA!B8:I75,8,0)</f>
        <v>36748.565799999997</v>
      </c>
      <c r="G36" s="16">
        <f t="shared" si="0"/>
        <v>508529.90650000004</v>
      </c>
      <c r="H36" s="27">
        <f>RA!J40</f>
        <v>6.7394125509840004</v>
      </c>
      <c r="I36" s="20">
        <f>VLOOKUP(B36,RMS!B:D,3,FALSE)</f>
        <v>545278.46476239304</v>
      </c>
      <c r="J36" s="21">
        <f>VLOOKUP(B36,RMS!B:E,4,FALSE)</f>
        <v>508529.90530683799</v>
      </c>
      <c r="K36" s="22">
        <f t="shared" si="1"/>
        <v>7.5376069871708751E-3</v>
      </c>
      <c r="L36" s="22">
        <f t="shared" si="2"/>
        <v>1.1931620538234711E-3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8701.9693000000007</v>
      </c>
      <c r="F40" s="25">
        <f>VLOOKUP(C40,RA!B8:I78,8,0)</f>
        <v>726.33249999999998</v>
      </c>
      <c r="G40" s="16">
        <f t="shared" si="0"/>
        <v>7975.6368000000002</v>
      </c>
      <c r="H40" s="27">
        <f>RA!J43</f>
        <v>0</v>
      </c>
      <c r="I40" s="20">
        <f>VLOOKUP(B40,RMS!B:D,3,FALSE)</f>
        <v>8701.9695181907591</v>
      </c>
      <c r="J40" s="21">
        <f>VLOOKUP(B40,RMS!B:E,4,FALSE)</f>
        <v>7975.6367143181296</v>
      </c>
      <c r="K40" s="22">
        <f t="shared" si="1"/>
        <v>-2.1819075845996849E-4</v>
      </c>
      <c r="L40" s="22">
        <f t="shared" si="2"/>
        <v>8.5681870586995501E-5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7" t="s">
        <v>47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7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8" t="s">
        <v>48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6"/>
      <c r="W4" s="45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6" t="s">
        <v>4</v>
      </c>
      <c r="C6" s="47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8" t="s">
        <v>5</v>
      </c>
      <c r="B7" s="49"/>
      <c r="C7" s="50"/>
      <c r="D7" s="66">
        <v>16149034.5855</v>
      </c>
      <c r="E7" s="66">
        <v>17427061</v>
      </c>
      <c r="F7" s="67">
        <v>92.666425999771306</v>
      </c>
      <c r="G7" s="66">
        <v>13610158.454700001</v>
      </c>
      <c r="H7" s="67">
        <v>18.654273124375401</v>
      </c>
      <c r="I7" s="66">
        <v>1789460.5037</v>
      </c>
      <c r="J7" s="67">
        <v>11.080913191595601</v>
      </c>
      <c r="K7" s="66">
        <v>1659635.1406</v>
      </c>
      <c r="L7" s="67">
        <v>12.194091245329201</v>
      </c>
      <c r="M7" s="67">
        <v>7.8225243563513E-2</v>
      </c>
      <c r="N7" s="66">
        <v>56882468.334100001</v>
      </c>
      <c r="O7" s="66">
        <v>6549762653.2820997</v>
      </c>
      <c r="P7" s="66">
        <v>928482</v>
      </c>
      <c r="Q7" s="66">
        <v>704113</v>
      </c>
      <c r="R7" s="67">
        <v>31.8654818189694</v>
      </c>
      <c r="S7" s="66">
        <v>17.3929430893652</v>
      </c>
      <c r="T7" s="66">
        <v>17.762350852491</v>
      </c>
      <c r="U7" s="68">
        <v>-2.1238945084092902</v>
      </c>
      <c r="V7" s="56"/>
      <c r="W7" s="56"/>
    </row>
    <row r="8" spans="1:23" ht="14.25" thickBot="1" x14ac:dyDescent="0.2">
      <c r="A8" s="51">
        <v>41977</v>
      </c>
      <c r="B8" s="54" t="s">
        <v>6</v>
      </c>
      <c r="C8" s="55"/>
      <c r="D8" s="69">
        <v>640955.07490000001</v>
      </c>
      <c r="E8" s="69">
        <v>591500</v>
      </c>
      <c r="F8" s="70">
        <v>108.360959408284</v>
      </c>
      <c r="G8" s="69">
        <v>510339.31520000001</v>
      </c>
      <c r="H8" s="70">
        <v>25.593905037242202</v>
      </c>
      <c r="I8" s="69">
        <v>139907.3941</v>
      </c>
      <c r="J8" s="70">
        <v>21.827956369926198</v>
      </c>
      <c r="K8" s="69">
        <v>87538.164799999999</v>
      </c>
      <c r="L8" s="70">
        <v>17.152933782045402</v>
      </c>
      <c r="M8" s="70">
        <v>0.59824454190522403</v>
      </c>
      <c r="N8" s="69">
        <v>2238929.8599</v>
      </c>
      <c r="O8" s="69">
        <v>248990555.27129999</v>
      </c>
      <c r="P8" s="69">
        <v>27196</v>
      </c>
      <c r="Q8" s="69">
        <v>19206</v>
      </c>
      <c r="R8" s="70">
        <v>41.601582838696203</v>
      </c>
      <c r="S8" s="69">
        <v>23.567990693484301</v>
      </c>
      <c r="T8" s="69">
        <v>25.1768505779444</v>
      </c>
      <c r="U8" s="71">
        <v>-6.8264618116335303</v>
      </c>
      <c r="V8" s="56"/>
      <c r="W8" s="56"/>
    </row>
    <row r="9" spans="1:23" ht="12" customHeight="1" thickBot="1" x14ac:dyDescent="0.2">
      <c r="A9" s="52"/>
      <c r="B9" s="54" t="s">
        <v>7</v>
      </c>
      <c r="C9" s="55"/>
      <c r="D9" s="69">
        <v>80006.707999999999</v>
      </c>
      <c r="E9" s="69">
        <v>81083</v>
      </c>
      <c r="F9" s="70">
        <v>98.672604615024099</v>
      </c>
      <c r="G9" s="69">
        <v>70093.771900000007</v>
      </c>
      <c r="H9" s="70">
        <v>14.1423921573837</v>
      </c>
      <c r="I9" s="69">
        <v>19394.516599999999</v>
      </c>
      <c r="J9" s="70">
        <v>24.241113132663799</v>
      </c>
      <c r="K9" s="69">
        <v>16252.8439</v>
      </c>
      <c r="L9" s="70">
        <v>23.187286772335899</v>
      </c>
      <c r="M9" s="70">
        <v>0.193299875352891</v>
      </c>
      <c r="N9" s="69">
        <v>290445.89630000002</v>
      </c>
      <c r="O9" s="69">
        <v>42329381.386</v>
      </c>
      <c r="P9" s="69">
        <v>4702</v>
      </c>
      <c r="Q9" s="69">
        <v>3539</v>
      </c>
      <c r="R9" s="70">
        <v>32.862390505792597</v>
      </c>
      <c r="S9" s="69">
        <v>17.015463207145899</v>
      </c>
      <c r="T9" s="69">
        <v>17.251621333710101</v>
      </c>
      <c r="U9" s="71">
        <v>-1.3879030132134</v>
      </c>
      <c r="V9" s="56"/>
      <c r="W9" s="56"/>
    </row>
    <row r="10" spans="1:23" ht="14.25" thickBot="1" x14ac:dyDescent="0.2">
      <c r="A10" s="52"/>
      <c r="B10" s="54" t="s">
        <v>8</v>
      </c>
      <c r="C10" s="55"/>
      <c r="D10" s="69">
        <v>98638.916400000002</v>
      </c>
      <c r="E10" s="69">
        <v>119161</v>
      </c>
      <c r="F10" s="70">
        <v>82.777852149612698</v>
      </c>
      <c r="G10" s="69">
        <v>92171.052599999995</v>
      </c>
      <c r="H10" s="70">
        <v>7.0172398139673797</v>
      </c>
      <c r="I10" s="69">
        <v>23914.9977</v>
      </c>
      <c r="J10" s="70">
        <v>24.244992314209998</v>
      </c>
      <c r="K10" s="69">
        <v>24191.678500000002</v>
      </c>
      <c r="L10" s="70">
        <v>26.246503449392101</v>
      </c>
      <c r="M10" s="70">
        <v>-1.1437023685645E-2</v>
      </c>
      <c r="N10" s="69">
        <v>356520.46799999999</v>
      </c>
      <c r="O10" s="69">
        <v>59166958.852200001</v>
      </c>
      <c r="P10" s="69">
        <v>81728</v>
      </c>
      <c r="Q10" s="69">
        <v>66444</v>
      </c>
      <c r="R10" s="70">
        <v>23.002829450364199</v>
      </c>
      <c r="S10" s="69">
        <v>1.20691704678935</v>
      </c>
      <c r="T10" s="69">
        <v>1.10607143308651</v>
      </c>
      <c r="U10" s="71">
        <v>8.3556375287855609</v>
      </c>
      <c r="V10" s="56"/>
      <c r="W10" s="56"/>
    </row>
    <row r="11" spans="1:23" ht="14.25" thickBot="1" x14ac:dyDescent="0.2">
      <c r="A11" s="52"/>
      <c r="B11" s="54" t="s">
        <v>9</v>
      </c>
      <c r="C11" s="55"/>
      <c r="D11" s="69">
        <v>95948.113500000007</v>
      </c>
      <c r="E11" s="69">
        <v>74873</v>
      </c>
      <c r="F11" s="70">
        <v>128.147814966677</v>
      </c>
      <c r="G11" s="69">
        <v>55066.798999999999</v>
      </c>
      <c r="H11" s="70">
        <v>74.239496833654698</v>
      </c>
      <c r="I11" s="69">
        <v>21560.403900000001</v>
      </c>
      <c r="J11" s="70">
        <v>22.4708992324273</v>
      </c>
      <c r="K11" s="69">
        <v>11252.2749</v>
      </c>
      <c r="L11" s="70">
        <v>20.433864151064999</v>
      </c>
      <c r="M11" s="70">
        <v>0.916092887136982</v>
      </c>
      <c r="N11" s="69">
        <v>339535.5134</v>
      </c>
      <c r="O11" s="69">
        <v>24805381.9586</v>
      </c>
      <c r="P11" s="69">
        <v>4165</v>
      </c>
      <c r="Q11" s="69">
        <v>3673</v>
      </c>
      <c r="R11" s="70">
        <v>13.3950449224068</v>
      </c>
      <c r="S11" s="69">
        <v>23.036761944777901</v>
      </c>
      <c r="T11" s="69">
        <v>24.514795344405101</v>
      </c>
      <c r="U11" s="71">
        <v>-6.4159772244477997</v>
      </c>
      <c r="V11" s="56"/>
      <c r="W11" s="56"/>
    </row>
    <row r="12" spans="1:23" ht="14.25" thickBot="1" x14ac:dyDescent="0.2">
      <c r="A12" s="52"/>
      <c r="B12" s="54" t="s">
        <v>10</v>
      </c>
      <c r="C12" s="55"/>
      <c r="D12" s="69">
        <v>328931.03649999999</v>
      </c>
      <c r="E12" s="69">
        <v>255904</v>
      </c>
      <c r="F12" s="70">
        <v>128.53688746561201</v>
      </c>
      <c r="G12" s="69">
        <v>199032.33929999999</v>
      </c>
      <c r="H12" s="70">
        <v>65.265121063670307</v>
      </c>
      <c r="I12" s="69">
        <v>55223.728000000003</v>
      </c>
      <c r="J12" s="70">
        <v>16.7888468621294</v>
      </c>
      <c r="K12" s="69">
        <v>-3045.4342999999999</v>
      </c>
      <c r="L12" s="70">
        <v>-1.5301203365799001</v>
      </c>
      <c r="M12" s="70">
        <v>-19.1332849636586</v>
      </c>
      <c r="N12" s="69">
        <v>1105867.7577</v>
      </c>
      <c r="O12" s="69">
        <v>87883429.944800004</v>
      </c>
      <c r="P12" s="69">
        <v>3243</v>
      </c>
      <c r="Q12" s="69">
        <v>2203</v>
      </c>
      <c r="R12" s="70">
        <v>47.208352246936002</v>
      </c>
      <c r="S12" s="69">
        <v>101.428010021585</v>
      </c>
      <c r="T12" s="69">
        <v>117.38173100317699</v>
      </c>
      <c r="U12" s="71">
        <v>-15.729107746664299</v>
      </c>
      <c r="V12" s="56"/>
      <c r="W12" s="56"/>
    </row>
    <row r="13" spans="1:23" ht="14.25" thickBot="1" x14ac:dyDescent="0.2">
      <c r="A13" s="52"/>
      <c r="B13" s="54" t="s">
        <v>11</v>
      </c>
      <c r="C13" s="55"/>
      <c r="D13" s="69">
        <v>427026.1986</v>
      </c>
      <c r="E13" s="69">
        <v>431500</v>
      </c>
      <c r="F13" s="70">
        <v>98.963197821552697</v>
      </c>
      <c r="G13" s="69">
        <v>348752.71580000001</v>
      </c>
      <c r="H13" s="70">
        <v>22.443834629487899</v>
      </c>
      <c r="I13" s="69">
        <v>102472.0545</v>
      </c>
      <c r="J13" s="70">
        <v>23.996666910824999</v>
      </c>
      <c r="K13" s="69">
        <v>74272.667199999996</v>
      </c>
      <c r="L13" s="70">
        <v>21.296656294023901</v>
      </c>
      <c r="M13" s="70">
        <v>0.37967382030411301</v>
      </c>
      <c r="N13" s="69">
        <v>1581555.5186999999</v>
      </c>
      <c r="O13" s="69">
        <v>125301208.5519</v>
      </c>
      <c r="P13" s="69">
        <v>11443</v>
      </c>
      <c r="Q13" s="69">
        <v>9475</v>
      </c>
      <c r="R13" s="70">
        <v>20.770448548812698</v>
      </c>
      <c r="S13" s="69">
        <v>37.317678808004899</v>
      </c>
      <c r="T13" s="69">
        <v>39.706931852242803</v>
      </c>
      <c r="U13" s="71">
        <v>-6.4024696083866397</v>
      </c>
      <c r="V13" s="56"/>
      <c r="W13" s="56"/>
    </row>
    <row r="14" spans="1:23" ht="14.25" thickBot="1" x14ac:dyDescent="0.2">
      <c r="A14" s="52"/>
      <c r="B14" s="54" t="s">
        <v>12</v>
      </c>
      <c r="C14" s="55"/>
      <c r="D14" s="69">
        <v>228421.49</v>
      </c>
      <c r="E14" s="69">
        <v>151068</v>
      </c>
      <c r="F14" s="70">
        <v>151.20441787804199</v>
      </c>
      <c r="G14" s="69">
        <v>158902.85509999999</v>
      </c>
      <c r="H14" s="70">
        <v>43.749141484116798</v>
      </c>
      <c r="I14" s="69">
        <v>43778.269500000002</v>
      </c>
      <c r="J14" s="70">
        <v>19.165565157639101</v>
      </c>
      <c r="K14" s="69">
        <v>29488.864099999999</v>
      </c>
      <c r="L14" s="70">
        <v>18.557793742247199</v>
      </c>
      <c r="M14" s="70">
        <v>0.48456954298215899</v>
      </c>
      <c r="N14" s="69">
        <v>860211.74010000005</v>
      </c>
      <c r="O14" s="69">
        <v>61094896.543200001</v>
      </c>
      <c r="P14" s="69">
        <v>3429</v>
      </c>
      <c r="Q14" s="69">
        <v>4178</v>
      </c>
      <c r="R14" s="70">
        <v>-17.927237912877001</v>
      </c>
      <c r="S14" s="69">
        <v>66.6146077573637</v>
      </c>
      <c r="T14" s="69">
        <v>54.2404103877453</v>
      </c>
      <c r="U14" s="71">
        <v>18.575801593983702</v>
      </c>
      <c r="V14" s="56"/>
      <c r="W14" s="56"/>
    </row>
    <row r="15" spans="1:23" ht="14.25" thickBot="1" x14ac:dyDescent="0.2">
      <c r="A15" s="52"/>
      <c r="B15" s="54" t="s">
        <v>13</v>
      </c>
      <c r="C15" s="55"/>
      <c r="D15" s="69">
        <v>160588.41529999999</v>
      </c>
      <c r="E15" s="69">
        <v>86756</v>
      </c>
      <c r="F15" s="70">
        <v>185.10352632670899</v>
      </c>
      <c r="G15" s="69">
        <v>102119.1165</v>
      </c>
      <c r="H15" s="70">
        <v>57.255977924564199</v>
      </c>
      <c r="I15" s="69">
        <v>12334.9231</v>
      </c>
      <c r="J15" s="70">
        <v>7.6810790348461699</v>
      </c>
      <c r="K15" s="69">
        <v>17038.642800000001</v>
      </c>
      <c r="L15" s="70">
        <v>16.685066796479799</v>
      </c>
      <c r="M15" s="70">
        <v>-0.27606187624286599</v>
      </c>
      <c r="N15" s="69">
        <v>536988.2304</v>
      </c>
      <c r="O15" s="69">
        <v>47547122.164999999</v>
      </c>
      <c r="P15" s="69">
        <v>5557</v>
      </c>
      <c r="Q15" s="69">
        <v>4406</v>
      </c>
      <c r="R15" s="70">
        <v>26.123467998184299</v>
      </c>
      <c r="S15" s="69">
        <v>28.898401169695902</v>
      </c>
      <c r="T15" s="69">
        <v>31.180195960054501</v>
      </c>
      <c r="U15" s="71">
        <v>-7.8959205284733196</v>
      </c>
      <c r="V15" s="56"/>
      <c r="W15" s="56"/>
    </row>
    <row r="16" spans="1:23" ht="14.25" thickBot="1" x14ac:dyDescent="0.2">
      <c r="A16" s="52"/>
      <c r="B16" s="54" t="s">
        <v>14</v>
      </c>
      <c r="C16" s="55"/>
      <c r="D16" s="69">
        <v>528603.76619999995</v>
      </c>
      <c r="E16" s="69">
        <v>485700</v>
      </c>
      <c r="F16" s="70">
        <v>108.83338814082801</v>
      </c>
      <c r="G16" s="69">
        <v>473858.52039999998</v>
      </c>
      <c r="H16" s="70">
        <v>11.553078280366799</v>
      </c>
      <c r="I16" s="69">
        <v>42708.839599999999</v>
      </c>
      <c r="J16" s="70">
        <v>8.07955643355006</v>
      </c>
      <c r="K16" s="69">
        <v>48567.474900000001</v>
      </c>
      <c r="L16" s="70">
        <v>10.249361952804501</v>
      </c>
      <c r="M16" s="70">
        <v>-0.120628781135171</v>
      </c>
      <c r="N16" s="69">
        <v>2187758.6126999999</v>
      </c>
      <c r="O16" s="69">
        <v>337989534.03079998</v>
      </c>
      <c r="P16" s="69">
        <v>28852</v>
      </c>
      <c r="Q16" s="69">
        <v>21744</v>
      </c>
      <c r="R16" s="70">
        <v>32.689477557027203</v>
      </c>
      <c r="S16" s="69">
        <v>18.321217461527802</v>
      </c>
      <c r="T16" s="69">
        <v>21.3549760209713</v>
      </c>
      <c r="U16" s="71">
        <v>-16.558717049311898</v>
      </c>
      <c r="V16" s="56"/>
      <c r="W16" s="56"/>
    </row>
    <row r="17" spans="1:23" ht="12" thickBot="1" x14ac:dyDescent="0.2">
      <c r="A17" s="52"/>
      <c r="B17" s="54" t="s">
        <v>15</v>
      </c>
      <c r="C17" s="55"/>
      <c r="D17" s="69">
        <v>417685.9399</v>
      </c>
      <c r="E17" s="69">
        <v>591600</v>
      </c>
      <c r="F17" s="70">
        <v>70.602761984449003</v>
      </c>
      <c r="G17" s="69">
        <v>424550.46730000002</v>
      </c>
      <c r="H17" s="70">
        <v>-1.61689314433126</v>
      </c>
      <c r="I17" s="69">
        <v>51048.062299999998</v>
      </c>
      <c r="J17" s="70">
        <v>12.2216377003788</v>
      </c>
      <c r="K17" s="69">
        <v>61439.9012</v>
      </c>
      <c r="L17" s="70">
        <v>14.4717544631943</v>
      </c>
      <c r="M17" s="70">
        <v>-0.16913827491636699</v>
      </c>
      <c r="N17" s="69">
        <v>1675673.2897999999</v>
      </c>
      <c r="O17" s="69">
        <v>317743334.27090001</v>
      </c>
      <c r="P17" s="69">
        <v>10041</v>
      </c>
      <c r="Q17" s="69">
        <v>9071</v>
      </c>
      <c r="R17" s="70">
        <v>10.693418586704899</v>
      </c>
      <c r="S17" s="69">
        <v>41.598042017727302</v>
      </c>
      <c r="T17" s="69">
        <v>46.913476022489299</v>
      </c>
      <c r="U17" s="71">
        <v>-12.778087013078</v>
      </c>
      <c r="V17" s="38"/>
      <c r="W17" s="38"/>
    </row>
    <row r="18" spans="1:23" ht="12" thickBot="1" x14ac:dyDescent="0.2">
      <c r="A18" s="52"/>
      <c r="B18" s="54" t="s">
        <v>16</v>
      </c>
      <c r="C18" s="55"/>
      <c r="D18" s="69">
        <v>1490612.7782000001</v>
      </c>
      <c r="E18" s="69">
        <v>1357200</v>
      </c>
      <c r="F18" s="70">
        <v>109.83000134099601</v>
      </c>
      <c r="G18" s="69">
        <v>1212182.1336999999</v>
      </c>
      <c r="H18" s="70">
        <v>22.9693737235784</v>
      </c>
      <c r="I18" s="69">
        <v>210954.41630000001</v>
      </c>
      <c r="J18" s="70">
        <v>14.152194277761399</v>
      </c>
      <c r="K18" s="69">
        <v>200657.7438</v>
      </c>
      <c r="L18" s="70">
        <v>16.553431883006098</v>
      </c>
      <c r="M18" s="70">
        <v>5.1314603189513003E-2</v>
      </c>
      <c r="N18" s="69">
        <v>5337224.2938999999</v>
      </c>
      <c r="O18" s="69">
        <v>746497247.17490005</v>
      </c>
      <c r="P18" s="69">
        <v>73426</v>
      </c>
      <c r="Q18" s="69">
        <v>55105</v>
      </c>
      <c r="R18" s="70">
        <v>33.247436711732099</v>
      </c>
      <c r="S18" s="69">
        <v>20.300884948111001</v>
      </c>
      <c r="T18" s="69">
        <v>21.125912866346098</v>
      </c>
      <c r="U18" s="71">
        <v>-4.06399977313212</v>
      </c>
      <c r="V18" s="38"/>
      <c r="W18" s="38"/>
    </row>
    <row r="19" spans="1:23" ht="12" thickBot="1" x14ac:dyDescent="0.2">
      <c r="A19" s="52"/>
      <c r="B19" s="54" t="s">
        <v>17</v>
      </c>
      <c r="C19" s="55"/>
      <c r="D19" s="69">
        <v>571276.60019999999</v>
      </c>
      <c r="E19" s="69">
        <v>608700</v>
      </c>
      <c r="F19" s="70">
        <v>93.851913947757495</v>
      </c>
      <c r="G19" s="69">
        <v>907331.08010000002</v>
      </c>
      <c r="H19" s="70">
        <v>-37.037690791211801</v>
      </c>
      <c r="I19" s="69">
        <v>68029.297600000005</v>
      </c>
      <c r="J19" s="70">
        <v>11.9082940866444</v>
      </c>
      <c r="K19" s="69">
        <v>49854.063199999997</v>
      </c>
      <c r="L19" s="70">
        <v>5.4945834319381399</v>
      </c>
      <c r="M19" s="70">
        <v>0.36456876798760102</v>
      </c>
      <c r="N19" s="69">
        <v>2328502.4805999999</v>
      </c>
      <c r="O19" s="69">
        <v>249803968.05329999</v>
      </c>
      <c r="P19" s="69">
        <v>14469</v>
      </c>
      <c r="Q19" s="69">
        <v>11957</v>
      </c>
      <c r="R19" s="70">
        <v>21.008614200886498</v>
      </c>
      <c r="S19" s="69">
        <v>39.482797719261903</v>
      </c>
      <c r="T19" s="69">
        <v>49.166139048256298</v>
      </c>
      <c r="U19" s="71">
        <v>-24.525469035519599</v>
      </c>
      <c r="V19" s="38"/>
      <c r="W19" s="38"/>
    </row>
    <row r="20" spans="1:23" ht="12" thickBot="1" x14ac:dyDescent="0.2">
      <c r="A20" s="52"/>
      <c r="B20" s="54" t="s">
        <v>18</v>
      </c>
      <c r="C20" s="55"/>
      <c r="D20" s="69">
        <v>1008368.0936</v>
      </c>
      <c r="E20" s="69">
        <v>1026400</v>
      </c>
      <c r="F20" s="70">
        <v>98.243189166017203</v>
      </c>
      <c r="G20" s="69">
        <v>863140.80429999996</v>
      </c>
      <c r="H20" s="70">
        <v>16.825445926841301</v>
      </c>
      <c r="I20" s="69">
        <v>74761.6351</v>
      </c>
      <c r="J20" s="70">
        <v>7.4141214477633497</v>
      </c>
      <c r="K20" s="69">
        <v>54395.954700000002</v>
      </c>
      <c r="L20" s="70">
        <v>6.3020951424159204</v>
      </c>
      <c r="M20" s="70">
        <v>0.374396965956735</v>
      </c>
      <c r="N20" s="69">
        <v>3486993.7793000001</v>
      </c>
      <c r="O20" s="69">
        <v>387899901.74910003</v>
      </c>
      <c r="P20" s="69">
        <v>43453</v>
      </c>
      <c r="Q20" s="69">
        <v>31364</v>
      </c>
      <c r="R20" s="70">
        <v>38.5441907919908</v>
      </c>
      <c r="S20" s="69">
        <v>23.2059488090581</v>
      </c>
      <c r="T20" s="69">
        <v>23.661256615865302</v>
      </c>
      <c r="U20" s="71">
        <v>-1.9620305575677901</v>
      </c>
      <c r="V20" s="38"/>
      <c r="W20" s="38"/>
    </row>
    <row r="21" spans="1:23" ht="12" thickBot="1" x14ac:dyDescent="0.2">
      <c r="A21" s="52"/>
      <c r="B21" s="54" t="s">
        <v>19</v>
      </c>
      <c r="C21" s="55"/>
      <c r="D21" s="69">
        <v>383849.94160000002</v>
      </c>
      <c r="E21" s="69">
        <v>342100</v>
      </c>
      <c r="F21" s="70">
        <v>112.204016837182</v>
      </c>
      <c r="G21" s="69">
        <v>306175.7487</v>
      </c>
      <c r="H21" s="70">
        <v>25.369152596114802</v>
      </c>
      <c r="I21" s="69">
        <v>39331.098899999997</v>
      </c>
      <c r="J21" s="70">
        <v>10.2464777605687</v>
      </c>
      <c r="K21" s="69">
        <v>39373.594499999999</v>
      </c>
      <c r="L21" s="70">
        <v>12.8598018187846</v>
      </c>
      <c r="M21" s="70">
        <v>-1.079291858913E-3</v>
      </c>
      <c r="N21" s="69">
        <v>1260155.2401000001</v>
      </c>
      <c r="O21" s="69">
        <v>146360755.19409999</v>
      </c>
      <c r="P21" s="69">
        <v>36327</v>
      </c>
      <c r="Q21" s="69">
        <v>24494</v>
      </c>
      <c r="R21" s="70">
        <v>48.309790152690503</v>
      </c>
      <c r="S21" s="69">
        <v>10.566519162055799</v>
      </c>
      <c r="T21" s="69">
        <v>11.0398690128195</v>
      </c>
      <c r="U21" s="71">
        <v>-4.4797141187562302</v>
      </c>
      <c r="V21" s="38"/>
      <c r="W21" s="38"/>
    </row>
    <row r="22" spans="1:23" ht="12" thickBot="1" x14ac:dyDescent="0.2">
      <c r="A22" s="52"/>
      <c r="B22" s="54" t="s">
        <v>20</v>
      </c>
      <c r="C22" s="55"/>
      <c r="D22" s="69">
        <v>893173.62690000003</v>
      </c>
      <c r="E22" s="69">
        <v>881600</v>
      </c>
      <c r="F22" s="70">
        <v>101.31279796960099</v>
      </c>
      <c r="G22" s="69">
        <v>803033.57680000004</v>
      </c>
      <c r="H22" s="70">
        <v>11.2249416094403</v>
      </c>
      <c r="I22" s="69">
        <v>86084.035499999998</v>
      </c>
      <c r="J22" s="70">
        <v>9.6379956715446102</v>
      </c>
      <c r="K22" s="69">
        <v>118041.9874</v>
      </c>
      <c r="L22" s="70">
        <v>14.6995083157524</v>
      </c>
      <c r="M22" s="70">
        <v>-0.27073376689013601</v>
      </c>
      <c r="N22" s="69">
        <v>3233663.3361999998</v>
      </c>
      <c r="O22" s="69">
        <v>445403399.04290003</v>
      </c>
      <c r="P22" s="69">
        <v>52947</v>
      </c>
      <c r="Q22" s="69">
        <v>39706</v>
      </c>
      <c r="R22" s="70">
        <v>33.347604895985498</v>
      </c>
      <c r="S22" s="69">
        <v>16.8692017848037</v>
      </c>
      <c r="T22" s="69">
        <v>17.207844046239899</v>
      </c>
      <c r="U22" s="71">
        <v>-2.0074587153332399</v>
      </c>
      <c r="V22" s="38"/>
      <c r="W22" s="38"/>
    </row>
    <row r="23" spans="1:23" ht="12" thickBot="1" x14ac:dyDescent="0.2">
      <c r="A23" s="52"/>
      <c r="B23" s="54" t="s">
        <v>21</v>
      </c>
      <c r="C23" s="55"/>
      <c r="D23" s="69">
        <v>2547923.9103999999</v>
      </c>
      <c r="E23" s="69">
        <v>2471800</v>
      </c>
      <c r="F23" s="70">
        <v>103.079695379885</v>
      </c>
      <c r="G23" s="69">
        <v>2057972.3437000001</v>
      </c>
      <c r="H23" s="70">
        <v>23.8074903290062</v>
      </c>
      <c r="I23" s="69">
        <v>211949.94829999999</v>
      </c>
      <c r="J23" s="70">
        <v>8.3185352370560306</v>
      </c>
      <c r="K23" s="69">
        <v>213277.40700000001</v>
      </c>
      <c r="L23" s="70">
        <v>10.3634729423308</v>
      </c>
      <c r="M23" s="70">
        <v>-6.2240943317549997E-3</v>
      </c>
      <c r="N23" s="69">
        <v>8828618.0228000004</v>
      </c>
      <c r="O23" s="69">
        <v>978324497.29429996</v>
      </c>
      <c r="P23" s="69">
        <v>81993</v>
      </c>
      <c r="Q23" s="69">
        <v>57275</v>
      </c>
      <c r="R23" s="70">
        <v>43.1567001309472</v>
      </c>
      <c r="S23" s="69">
        <v>31.074895544741601</v>
      </c>
      <c r="T23" s="69">
        <v>31.6801327979048</v>
      </c>
      <c r="U23" s="71">
        <v>-1.94767268740068</v>
      </c>
      <c r="V23" s="38"/>
      <c r="W23" s="38"/>
    </row>
    <row r="24" spans="1:23" ht="12" thickBot="1" x14ac:dyDescent="0.2">
      <c r="A24" s="52"/>
      <c r="B24" s="54" t="s">
        <v>22</v>
      </c>
      <c r="C24" s="55"/>
      <c r="D24" s="69">
        <v>263632.80829999998</v>
      </c>
      <c r="E24" s="69">
        <v>279896</v>
      </c>
      <c r="F24" s="70">
        <v>94.189559086231995</v>
      </c>
      <c r="G24" s="69">
        <v>246777.5667</v>
      </c>
      <c r="H24" s="70">
        <v>6.8301352612372597</v>
      </c>
      <c r="I24" s="69">
        <v>43867.972099999999</v>
      </c>
      <c r="J24" s="70">
        <v>16.639800024464598</v>
      </c>
      <c r="K24" s="69">
        <v>42897.257700000002</v>
      </c>
      <c r="L24" s="70">
        <v>17.382964859260898</v>
      </c>
      <c r="M24" s="70">
        <v>2.2628821795291E-2</v>
      </c>
      <c r="N24" s="69">
        <v>945052.40009999997</v>
      </c>
      <c r="O24" s="69">
        <v>102734978.68520001</v>
      </c>
      <c r="P24" s="69">
        <v>27954</v>
      </c>
      <c r="Q24" s="69">
        <v>23708</v>
      </c>
      <c r="R24" s="70">
        <v>17.909566391091602</v>
      </c>
      <c r="S24" s="69">
        <v>9.4309511447377794</v>
      </c>
      <c r="T24" s="69">
        <v>9.1005454066138007</v>
      </c>
      <c r="U24" s="71">
        <v>3.5034190407013202</v>
      </c>
      <c r="V24" s="38"/>
      <c r="W24" s="38"/>
    </row>
    <row r="25" spans="1:23" ht="12" thickBot="1" x14ac:dyDescent="0.2">
      <c r="A25" s="52"/>
      <c r="B25" s="54" t="s">
        <v>23</v>
      </c>
      <c r="C25" s="55"/>
      <c r="D25" s="69">
        <v>376836.04200000002</v>
      </c>
      <c r="E25" s="69">
        <v>423909</v>
      </c>
      <c r="F25" s="70">
        <v>88.895503987884197</v>
      </c>
      <c r="G25" s="69">
        <v>244812.27420000001</v>
      </c>
      <c r="H25" s="70">
        <v>53.928573733252797</v>
      </c>
      <c r="I25" s="69">
        <v>20632.2726</v>
      </c>
      <c r="J25" s="70">
        <v>5.4751324980745899</v>
      </c>
      <c r="K25" s="69">
        <v>25508.415400000002</v>
      </c>
      <c r="L25" s="70">
        <v>10.4195818952937</v>
      </c>
      <c r="M25" s="70">
        <v>-0.19115820106959699</v>
      </c>
      <c r="N25" s="69">
        <v>1181282.436</v>
      </c>
      <c r="O25" s="69">
        <v>103961223.1683</v>
      </c>
      <c r="P25" s="69">
        <v>23436</v>
      </c>
      <c r="Q25" s="69">
        <v>18149</v>
      </c>
      <c r="R25" s="70">
        <v>29.131081602292099</v>
      </c>
      <c r="S25" s="69">
        <v>16.079366871479799</v>
      </c>
      <c r="T25" s="69">
        <v>14.594983222216101</v>
      </c>
      <c r="U25" s="71">
        <v>9.2316050820169302</v>
      </c>
      <c r="V25" s="38"/>
      <c r="W25" s="38"/>
    </row>
    <row r="26" spans="1:23" ht="12" thickBot="1" x14ac:dyDescent="0.2">
      <c r="A26" s="52"/>
      <c r="B26" s="54" t="s">
        <v>24</v>
      </c>
      <c r="C26" s="55"/>
      <c r="D26" s="69">
        <v>609073.97109999997</v>
      </c>
      <c r="E26" s="69">
        <v>583300</v>
      </c>
      <c r="F26" s="70">
        <v>104.41864753985899</v>
      </c>
      <c r="G26" s="69">
        <v>452534.174</v>
      </c>
      <c r="H26" s="70">
        <v>34.591817832524598</v>
      </c>
      <c r="I26" s="69">
        <v>135794.4718</v>
      </c>
      <c r="J26" s="70">
        <v>22.295234773331799</v>
      </c>
      <c r="K26" s="69">
        <v>99407.172200000001</v>
      </c>
      <c r="L26" s="70">
        <v>21.966776856061301</v>
      </c>
      <c r="M26" s="70">
        <v>0.36604300066791401</v>
      </c>
      <c r="N26" s="69">
        <v>2110102.3815000001</v>
      </c>
      <c r="O26" s="69">
        <v>210671566.4366</v>
      </c>
      <c r="P26" s="69">
        <v>51201</v>
      </c>
      <c r="Q26" s="69">
        <v>31675</v>
      </c>
      <c r="R26" s="70">
        <v>61.644830307813699</v>
      </c>
      <c r="S26" s="69">
        <v>11.8957436593035</v>
      </c>
      <c r="T26" s="69">
        <v>12.4570434696133</v>
      </c>
      <c r="U26" s="71">
        <v>-4.7184928188221704</v>
      </c>
      <c r="V26" s="38"/>
      <c r="W26" s="38"/>
    </row>
    <row r="27" spans="1:23" ht="12" thickBot="1" x14ac:dyDescent="0.2">
      <c r="A27" s="52"/>
      <c r="B27" s="54" t="s">
        <v>25</v>
      </c>
      <c r="C27" s="55"/>
      <c r="D27" s="69">
        <v>258334.10579999999</v>
      </c>
      <c r="E27" s="69">
        <v>269986</v>
      </c>
      <c r="F27" s="70">
        <v>95.684259850510699</v>
      </c>
      <c r="G27" s="69">
        <v>226053.80609999999</v>
      </c>
      <c r="H27" s="70">
        <v>14.2799186870227</v>
      </c>
      <c r="I27" s="69">
        <v>71679.157000000007</v>
      </c>
      <c r="J27" s="70">
        <v>27.746687483647001</v>
      </c>
      <c r="K27" s="69">
        <v>66998.868400000007</v>
      </c>
      <c r="L27" s="70">
        <v>29.638460663812701</v>
      </c>
      <c r="M27" s="70">
        <v>6.9856233571849002E-2</v>
      </c>
      <c r="N27" s="69">
        <v>945006.41760000004</v>
      </c>
      <c r="O27" s="69">
        <v>94718968.646200001</v>
      </c>
      <c r="P27" s="69">
        <v>35628</v>
      </c>
      <c r="Q27" s="69">
        <v>28147</v>
      </c>
      <c r="R27" s="70">
        <v>26.578320957828598</v>
      </c>
      <c r="S27" s="69">
        <v>7.2508730717413297</v>
      </c>
      <c r="T27" s="69">
        <v>7.4315739332788597</v>
      </c>
      <c r="U27" s="71">
        <v>-2.49212556542706</v>
      </c>
      <c r="V27" s="38"/>
      <c r="W27" s="38"/>
    </row>
    <row r="28" spans="1:23" ht="12" thickBot="1" x14ac:dyDescent="0.2">
      <c r="A28" s="52"/>
      <c r="B28" s="54" t="s">
        <v>26</v>
      </c>
      <c r="C28" s="55"/>
      <c r="D28" s="69">
        <v>1108193.6026000001</v>
      </c>
      <c r="E28" s="69">
        <v>1488700</v>
      </c>
      <c r="F28" s="70">
        <v>74.440357533418407</v>
      </c>
      <c r="G28" s="69">
        <v>1008071.2349</v>
      </c>
      <c r="H28" s="70">
        <v>9.9320726783689999</v>
      </c>
      <c r="I28" s="69">
        <v>13450.602000000001</v>
      </c>
      <c r="J28" s="70">
        <v>1.21374117017484</v>
      </c>
      <c r="K28" s="69">
        <v>37833.2333</v>
      </c>
      <c r="L28" s="70">
        <v>3.75303172932546</v>
      </c>
      <c r="M28" s="70">
        <v>-0.64447654015338895</v>
      </c>
      <c r="N28" s="69">
        <v>3874457.6658999999</v>
      </c>
      <c r="O28" s="69">
        <v>337365701.7906</v>
      </c>
      <c r="P28" s="69">
        <v>50728</v>
      </c>
      <c r="Q28" s="69">
        <v>45121</v>
      </c>
      <c r="R28" s="70">
        <v>12.4265862901975</v>
      </c>
      <c r="S28" s="69">
        <v>21.8457972441255</v>
      </c>
      <c r="T28" s="69">
        <v>20.7107126947541</v>
      </c>
      <c r="U28" s="71">
        <v>5.1958943712921997</v>
      </c>
      <c r="V28" s="38"/>
      <c r="W28" s="38"/>
    </row>
    <row r="29" spans="1:23" ht="12" thickBot="1" x14ac:dyDescent="0.2">
      <c r="A29" s="52"/>
      <c r="B29" s="54" t="s">
        <v>27</v>
      </c>
      <c r="C29" s="55"/>
      <c r="D29" s="69">
        <v>759303.02800000005</v>
      </c>
      <c r="E29" s="69">
        <v>615700</v>
      </c>
      <c r="F29" s="70">
        <v>123.32353873639801</v>
      </c>
      <c r="G29" s="69">
        <v>474815.48599999998</v>
      </c>
      <c r="H29" s="70">
        <v>59.915388269370801</v>
      </c>
      <c r="I29" s="69">
        <v>97533.037400000001</v>
      </c>
      <c r="J29" s="70">
        <v>12.845074206657801</v>
      </c>
      <c r="K29" s="69">
        <v>79826.385899999994</v>
      </c>
      <c r="L29" s="70">
        <v>16.812085589811598</v>
      </c>
      <c r="M29" s="70">
        <v>0.221814520353977</v>
      </c>
      <c r="N29" s="69">
        <v>2518592.5406999998</v>
      </c>
      <c r="O29" s="69">
        <v>229313438.64480001</v>
      </c>
      <c r="P29" s="69">
        <v>112415</v>
      </c>
      <c r="Q29" s="69">
        <v>93252</v>
      </c>
      <c r="R29" s="70">
        <v>20.5496933041651</v>
      </c>
      <c r="S29" s="69">
        <v>6.7544636214028397</v>
      </c>
      <c r="T29" s="69">
        <v>6.3793121412945597</v>
      </c>
      <c r="U29" s="71">
        <v>5.554126887582</v>
      </c>
      <c r="V29" s="38"/>
      <c r="W29" s="38"/>
    </row>
    <row r="30" spans="1:23" ht="12" thickBot="1" x14ac:dyDescent="0.2">
      <c r="A30" s="52"/>
      <c r="B30" s="54" t="s">
        <v>28</v>
      </c>
      <c r="C30" s="55"/>
      <c r="D30" s="69">
        <v>878403.06559999997</v>
      </c>
      <c r="E30" s="69">
        <v>993600</v>
      </c>
      <c r="F30" s="70">
        <v>88.406105636070905</v>
      </c>
      <c r="G30" s="69">
        <v>688069.59730000002</v>
      </c>
      <c r="H30" s="70">
        <v>27.661950047912701</v>
      </c>
      <c r="I30" s="69">
        <v>79625.715899999996</v>
      </c>
      <c r="J30" s="70">
        <v>9.0648267314061606</v>
      </c>
      <c r="K30" s="69">
        <v>110257.3971</v>
      </c>
      <c r="L30" s="70">
        <v>16.024163475999</v>
      </c>
      <c r="M30" s="70">
        <v>-0.27781973822779499</v>
      </c>
      <c r="N30" s="69">
        <v>3044639.1814000001</v>
      </c>
      <c r="O30" s="69">
        <v>402569544.61159998</v>
      </c>
      <c r="P30" s="69">
        <v>63746</v>
      </c>
      <c r="Q30" s="69">
        <v>48118</v>
      </c>
      <c r="R30" s="70">
        <v>32.478490377821203</v>
      </c>
      <c r="S30" s="69">
        <v>13.7797362281555</v>
      </c>
      <c r="T30" s="69">
        <v>13.2782591670477</v>
      </c>
      <c r="U30" s="71">
        <v>3.6392355615862502</v>
      </c>
      <c r="V30" s="38"/>
      <c r="W30" s="38"/>
    </row>
    <row r="31" spans="1:23" ht="12" thickBot="1" x14ac:dyDescent="0.2">
      <c r="A31" s="52"/>
      <c r="B31" s="54" t="s">
        <v>29</v>
      </c>
      <c r="C31" s="55"/>
      <c r="D31" s="69">
        <v>811779.23080000002</v>
      </c>
      <c r="E31" s="69">
        <v>1070500</v>
      </c>
      <c r="F31" s="70">
        <v>75.831782419430198</v>
      </c>
      <c r="G31" s="69">
        <v>699282.39500000002</v>
      </c>
      <c r="H31" s="70">
        <v>16.087468611304001</v>
      </c>
      <c r="I31" s="69">
        <v>25384.519799999998</v>
      </c>
      <c r="J31" s="70">
        <v>3.1270225742267201</v>
      </c>
      <c r="K31" s="69">
        <v>49837.107600000003</v>
      </c>
      <c r="L31" s="70">
        <v>7.1268929342915897</v>
      </c>
      <c r="M31" s="70">
        <v>-0.49065021983739698</v>
      </c>
      <c r="N31" s="69">
        <v>2417578.9035999998</v>
      </c>
      <c r="O31" s="69">
        <v>363441117.45370001</v>
      </c>
      <c r="P31" s="69">
        <v>30418</v>
      </c>
      <c r="Q31" s="69">
        <v>19274</v>
      </c>
      <c r="R31" s="70">
        <v>57.818823285254702</v>
      </c>
      <c r="S31" s="69">
        <v>26.687462384114699</v>
      </c>
      <c r="T31" s="69">
        <v>22.5945176455328</v>
      </c>
      <c r="U31" s="71">
        <v>15.336582698166501</v>
      </c>
      <c r="V31" s="38"/>
      <c r="W31" s="38"/>
    </row>
    <row r="32" spans="1:23" ht="12" thickBot="1" x14ac:dyDescent="0.2">
      <c r="A32" s="52"/>
      <c r="B32" s="54" t="s">
        <v>30</v>
      </c>
      <c r="C32" s="55"/>
      <c r="D32" s="69">
        <v>123931.7286</v>
      </c>
      <c r="E32" s="69">
        <v>136653</v>
      </c>
      <c r="F32" s="70">
        <v>90.690821716317998</v>
      </c>
      <c r="G32" s="69">
        <v>123052.92750000001</v>
      </c>
      <c r="H32" s="70">
        <v>0.71416513028512696</v>
      </c>
      <c r="I32" s="69">
        <v>33598.161</v>
      </c>
      <c r="J32" s="70">
        <v>27.1102173588177</v>
      </c>
      <c r="K32" s="69">
        <v>32776.654799999997</v>
      </c>
      <c r="L32" s="70">
        <v>26.636225131661298</v>
      </c>
      <c r="M32" s="70">
        <v>2.5063759709853001E-2</v>
      </c>
      <c r="N32" s="69">
        <v>448249.97529999999</v>
      </c>
      <c r="O32" s="69">
        <v>49515920.934500001</v>
      </c>
      <c r="P32" s="69">
        <v>28138</v>
      </c>
      <c r="Q32" s="69">
        <v>21465</v>
      </c>
      <c r="R32" s="70">
        <v>31.087817377125599</v>
      </c>
      <c r="S32" s="69">
        <v>4.4044256379273596</v>
      </c>
      <c r="T32" s="69">
        <v>4.6635189890519504</v>
      </c>
      <c r="U32" s="71">
        <v>-5.88256840786421</v>
      </c>
      <c r="V32" s="38"/>
      <c r="W32" s="38"/>
    </row>
    <row r="33" spans="1:23" ht="12" thickBot="1" x14ac:dyDescent="0.2">
      <c r="A33" s="52"/>
      <c r="B33" s="54" t="s">
        <v>31</v>
      </c>
      <c r="C33" s="55"/>
      <c r="D33" s="72"/>
      <c r="E33" s="72"/>
      <c r="F33" s="72"/>
      <c r="G33" s="69">
        <v>3.8462000000000001</v>
      </c>
      <c r="H33" s="72"/>
      <c r="I33" s="72"/>
      <c r="J33" s="72"/>
      <c r="K33" s="69">
        <v>0.74890000000000001</v>
      </c>
      <c r="L33" s="70">
        <v>19.471166346003798</v>
      </c>
      <c r="M33" s="72"/>
      <c r="N33" s="69">
        <v>12.820600000000001</v>
      </c>
      <c r="O33" s="69">
        <v>5021.2977000000001</v>
      </c>
      <c r="P33" s="72"/>
      <c r="Q33" s="72"/>
      <c r="R33" s="72"/>
      <c r="S33" s="72"/>
      <c r="T33" s="72"/>
      <c r="U33" s="73"/>
      <c r="V33" s="38"/>
      <c r="W33" s="38"/>
    </row>
    <row r="34" spans="1:23" ht="12" thickBot="1" x14ac:dyDescent="0.2">
      <c r="A34" s="52"/>
      <c r="B34" s="54" t="s">
        <v>36</v>
      </c>
      <c r="C34" s="55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2"/>
      <c r="B35" s="54" t="s">
        <v>32</v>
      </c>
      <c r="C35" s="55"/>
      <c r="D35" s="69">
        <v>303190.995</v>
      </c>
      <c r="E35" s="69">
        <v>173800</v>
      </c>
      <c r="F35" s="70">
        <v>174.44821346375099</v>
      </c>
      <c r="G35" s="69">
        <v>234677.50099999999</v>
      </c>
      <c r="H35" s="70">
        <v>29.1947433000831</v>
      </c>
      <c r="I35" s="69">
        <v>16204.9462</v>
      </c>
      <c r="J35" s="70">
        <v>5.3447979878162304</v>
      </c>
      <c r="K35" s="69">
        <v>23448.495699999999</v>
      </c>
      <c r="L35" s="70">
        <v>9.9917953787994396</v>
      </c>
      <c r="M35" s="70">
        <v>-0.30891318542024898</v>
      </c>
      <c r="N35" s="69">
        <v>822702.58120000002</v>
      </c>
      <c r="O35" s="69">
        <v>61214059.308300003</v>
      </c>
      <c r="P35" s="69">
        <v>18585</v>
      </c>
      <c r="Q35" s="69">
        <v>8399</v>
      </c>
      <c r="R35" s="70">
        <v>121.276342421717</v>
      </c>
      <c r="S35" s="69">
        <v>16.313747376916901</v>
      </c>
      <c r="T35" s="69">
        <v>17.806813037266298</v>
      </c>
      <c r="U35" s="71">
        <v>-9.1521930912212408</v>
      </c>
      <c r="V35" s="38"/>
      <c r="W35" s="38"/>
    </row>
    <row r="36" spans="1:23" ht="12" thickBot="1" x14ac:dyDescent="0.2">
      <c r="A36" s="52"/>
      <c r="B36" s="54" t="s">
        <v>37</v>
      </c>
      <c r="C36" s="55"/>
      <c r="D36" s="72"/>
      <c r="E36" s="69">
        <v>491300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2"/>
      <c r="B37" s="54" t="s">
        <v>38</v>
      </c>
      <c r="C37" s="55"/>
      <c r="D37" s="72"/>
      <c r="E37" s="69">
        <v>217160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2"/>
      <c r="B38" s="54" t="s">
        <v>39</v>
      </c>
      <c r="C38" s="55"/>
      <c r="D38" s="72"/>
      <c r="E38" s="69">
        <v>184000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2"/>
      <c r="B39" s="54" t="s">
        <v>33</v>
      </c>
      <c r="C39" s="55"/>
      <c r="D39" s="69">
        <v>200364.9559</v>
      </c>
      <c r="E39" s="69">
        <v>302605</v>
      </c>
      <c r="F39" s="70">
        <v>66.213365906049106</v>
      </c>
      <c r="G39" s="69">
        <v>175100.85370000001</v>
      </c>
      <c r="H39" s="70">
        <v>14.4283146918775</v>
      </c>
      <c r="I39" s="69">
        <v>10761.1286</v>
      </c>
      <c r="J39" s="70">
        <v>5.3707638402449804</v>
      </c>
      <c r="K39" s="69">
        <v>8258.2289000000001</v>
      </c>
      <c r="L39" s="70">
        <v>4.7162699241597101</v>
      </c>
      <c r="M39" s="70">
        <v>0.30307947748941699</v>
      </c>
      <c r="N39" s="69">
        <v>783429.9129</v>
      </c>
      <c r="O39" s="69">
        <v>95157142.673800007</v>
      </c>
      <c r="P39" s="69">
        <v>322</v>
      </c>
      <c r="Q39" s="69">
        <v>300</v>
      </c>
      <c r="R39" s="70">
        <v>7.3333333333333304</v>
      </c>
      <c r="S39" s="69">
        <v>622.25141583850905</v>
      </c>
      <c r="T39" s="69">
        <v>655.82620966666695</v>
      </c>
      <c r="U39" s="71">
        <v>-5.3956958511559296</v>
      </c>
      <c r="V39" s="38"/>
      <c r="W39" s="38"/>
    </row>
    <row r="40" spans="1:23" ht="12" thickBot="1" x14ac:dyDescent="0.2">
      <c r="A40" s="52"/>
      <c r="B40" s="54" t="s">
        <v>34</v>
      </c>
      <c r="C40" s="55"/>
      <c r="D40" s="69">
        <v>545278.47230000002</v>
      </c>
      <c r="E40" s="69">
        <v>376636</v>
      </c>
      <c r="F40" s="70">
        <v>144.775983257044</v>
      </c>
      <c r="G40" s="69">
        <v>397173.35310000001</v>
      </c>
      <c r="H40" s="70">
        <v>37.289792490864897</v>
      </c>
      <c r="I40" s="69">
        <v>36748.565799999997</v>
      </c>
      <c r="J40" s="70">
        <v>6.7394125509840004</v>
      </c>
      <c r="K40" s="69">
        <v>29360.247500000001</v>
      </c>
      <c r="L40" s="70">
        <v>7.3923004327552899</v>
      </c>
      <c r="M40" s="70">
        <v>0.25164359735046499</v>
      </c>
      <c r="N40" s="69">
        <v>2074850.0029</v>
      </c>
      <c r="O40" s="69">
        <v>180945424.02720001</v>
      </c>
      <c r="P40" s="69">
        <v>2915</v>
      </c>
      <c r="Q40" s="69">
        <v>2646</v>
      </c>
      <c r="R40" s="70">
        <v>10.1662887377173</v>
      </c>
      <c r="S40" s="69">
        <v>187.05951022298501</v>
      </c>
      <c r="T40" s="69">
        <v>188.85933839758101</v>
      </c>
      <c r="U40" s="71">
        <v>-0.96216876247095096</v>
      </c>
      <c r="V40" s="38"/>
      <c r="W40" s="38"/>
    </row>
    <row r="41" spans="1:23" ht="12" thickBot="1" x14ac:dyDescent="0.2">
      <c r="A41" s="52"/>
      <c r="B41" s="54" t="s">
        <v>40</v>
      </c>
      <c r="C41" s="55"/>
      <c r="D41" s="72"/>
      <c r="E41" s="69">
        <v>197600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2"/>
      <c r="B42" s="54" t="s">
        <v>41</v>
      </c>
      <c r="C42" s="55"/>
      <c r="D42" s="72"/>
      <c r="E42" s="69">
        <v>64771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2"/>
      <c r="B43" s="54" t="s">
        <v>71</v>
      </c>
      <c r="C43" s="55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3"/>
      <c r="B44" s="54" t="s">
        <v>35</v>
      </c>
      <c r="C44" s="55"/>
      <c r="D44" s="74">
        <v>8701.9693000000007</v>
      </c>
      <c r="E44" s="75"/>
      <c r="F44" s="75"/>
      <c r="G44" s="74">
        <v>55010.798600000002</v>
      </c>
      <c r="H44" s="76">
        <v>-84.181343442630904</v>
      </c>
      <c r="I44" s="74">
        <v>726.33249999999998</v>
      </c>
      <c r="J44" s="76">
        <v>8.3467600833756102</v>
      </c>
      <c r="K44" s="74">
        <v>10627.098599999999</v>
      </c>
      <c r="L44" s="76">
        <v>19.318204553387499</v>
      </c>
      <c r="M44" s="76">
        <v>-0.93165279373619403</v>
      </c>
      <c r="N44" s="74">
        <v>67867.074500000002</v>
      </c>
      <c r="O44" s="74">
        <v>11000041.043299999</v>
      </c>
      <c r="P44" s="74">
        <v>25</v>
      </c>
      <c r="Q44" s="74">
        <v>19</v>
      </c>
      <c r="R44" s="76">
        <v>31.578947368421101</v>
      </c>
      <c r="S44" s="74">
        <v>348.07877200000001</v>
      </c>
      <c r="T44" s="74">
        <v>698.68828421052604</v>
      </c>
      <c r="U44" s="77">
        <v>-100.727059623885</v>
      </c>
      <c r="V44" s="38"/>
      <c r="W44" s="38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9:C19"/>
    <mergeCell ref="B20:C20"/>
    <mergeCell ref="B21:C21"/>
    <mergeCell ref="B22:C22"/>
    <mergeCell ref="B23:C23"/>
    <mergeCell ref="B25:C25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60280</v>
      </c>
      <c r="D2" s="32">
        <v>640955.94326923101</v>
      </c>
      <c r="E2" s="32">
        <v>501047.68550256401</v>
      </c>
      <c r="F2" s="32">
        <v>139908.257766667</v>
      </c>
      <c r="G2" s="32">
        <v>501047.68550256401</v>
      </c>
      <c r="H2" s="32">
        <v>0.21828061543989599</v>
      </c>
    </row>
    <row r="3" spans="1:8" ht="14.25" x14ac:dyDescent="0.2">
      <c r="A3" s="32">
        <v>2</v>
      </c>
      <c r="B3" s="33">
        <v>13</v>
      </c>
      <c r="C3" s="32">
        <v>13027.346</v>
      </c>
      <c r="D3" s="32">
        <v>80006.750103297803</v>
      </c>
      <c r="E3" s="32">
        <v>60612.197695204602</v>
      </c>
      <c r="F3" s="32">
        <v>19394.552408093201</v>
      </c>
      <c r="G3" s="32">
        <v>60612.197695204602</v>
      </c>
      <c r="H3" s="32">
        <v>0.24241145132195199</v>
      </c>
    </row>
    <row r="4" spans="1:8" ht="14.25" x14ac:dyDescent="0.2">
      <c r="A4" s="32">
        <v>3</v>
      </c>
      <c r="B4" s="33">
        <v>14</v>
      </c>
      <c r="C4" s="32">
        <v>108630</v>
      </c>
      <c r="D4" s="32">
        <v>98640.931153846206</v>
      </c>
      <c r="E4" s="32">
        <v>74723.9187025641</v>
      </c>
      <c r="F4" s="32">
        <v>23917.012451282098</v>
      </c>
      <c r="G4" s="32">
        <v>74723.9187025641</v>
      </c>
      <c r="H4" s="32">
        <v>0.24246539617493801</v>
      </c>
    </row>
    <row r="5" spans="1:8" ht="14.25" x14ac:dyDescent="0.2">
      <c r="A5" s="32">
        <v>4</v>
      </c>
      <c r="B5" s="33">
        <v>15</v>
      </c>
      <c r="C5" s="32">
        <v>5061</v>
      </c>
      <c r="D5" s="32">
        <v>95948.138050427398</v>
      </c>
      <c r="E5" s="32">
        <v>74387.710008547001</v>
      </c>
      <c r="F5" s="32">
        <v>21560.428041880299</v>
      </c>
      <c r="G5" s="32">
        <v>74387.710008547001</v>
      </c>
      <c r="H5" s="32">
        <v>0.22470918644141699</v>
      </c>
    </row>
    <row r="6" spans="1:8" ht="14.25" x14ac:dyDescent="0.2">
      <c r="A6" s="32">
        <v>5</v>
      </c>
      <c r="B6" s="33">
        <v>16</v>
      </c>
      <c r="C6" s="32">
        <v>5187</v>
      </c>
      <c r="D6" s="32">
        <v>328931.11530085502</v>
      </c>
      <c r="E6" s="32">
        <v>273707.30885384599</v>
      </c>
      <c r="F6" s="32">
        <v>55223.806447008501</v>
      </c>
      <c r="G6" s="32">
        <v>273707.30885384599</v>
      </c>
      <c r="H6" s="32">
        <v>0.167888666891542</v>
      </c>
    </row>
    <row r="7" spans="1:8" ht="14.25" x14ac:dyDescent="0.2">
      <c r="A7" s="32">
        <v>6</v>
      </c>
      <c r="B7" s="33">
        <v>17</v>
      </c>
      <c r="C7" s="32">
        <v>21216</v>
      </c>
      <c r="D7" s="32">
        <v>427026.48373333301</v>
      </c>
      <c r="E7" s="32">
        <v>324554.14423333301</v>
      </c>
      <c r="F7" s="32">
        <v>102472.3395</v>
      </c>
      <c r="G7" s="32">
        <v>324554.14423333301</v>
      </c>
      <c r="H7" s="32">
        <v>0.239967176284062</v>
      </c>
    </row>
    <row r="8" spans="1:8" ht="14.25" x14ac:dyDescent="0.2">
      <c r="A8" s="32">
        <v>7</v>
      </c>
      <c r="B8" s="33">
        <v>18</v>
      </c>
      <c r="C8" s="32">
        <v>120463</v>
      </c>
      <c r="D8" s="32">
        <v>228421.48532478599</v>
      </c>
      <c r="E8" s="32">
        <v>184643.21898888901</v>
      </c>
      <c r="F8" s="32">
        <v>43778.266335897402</v>
      </c>
      <c r="G8" s="32">
        <v>184643.21898888901</v>
      </c>
      <c r="H8" s="32">
        <v>0.191655641647064</v>
      </c>
    </row>
    <row r="9" spans="1:8" ht="14.25" x14ac:dyDescent="0.2">
      <c r="A9" s="32">
        <v>8</v>
      </c>
      <c r="B9" s="33">
        <v>19</v>
      </c>
      <c r="C9" s="32">
        <v>23676</v>
      </c>
      <c r="D9" s="32">
        <v>160588.63406239299</v>
      </c>
      <c r="E9" s="32">
        <v>148253.49518717901</v>
      </c>
      <c r="F9" s="32">
        <v>12335.138875213701</v>
      </c>
      <c r="G9" s="32">
        <v>148253.49518717901</v>
      </c>
      <c r="H9" s="32">
        <v>7.6812029364551004E-2</v>
      </c>
    </row>
    <row r="10" spans="1:8" ht="14.25" x14ac:dyDescent="0.2">
      <c r="A10" s="32">
        <v>9</v>
      </c>
      <c r="B10" s="33">
        <v>21</v>
      </c>
      <c r="C10" s="32">
        <v>112016</v>
      </c>
      <c r="D10" s="32">
        <v>528603.46942906</v>
      </c>
      <c r="E10" s="32">
        <v>485894.92676837603</v>
      </c>
      <c r="F10" s="32">
        <v>42708.542660683801</v>
      </c>
      <c r="G10" s="32">
        <v>485894.92676837603</v>
      </c>
      <c r="H10" s="36">
        <v>8.0795047953077001E-2</v>
      </c>
    </row>
    <row r="11" spans="1:8" ht="14.25" x14ac:dyDescent="0.2">
      <c r="A11" s="32">
        <v>10</v>
      </c>
      <c r="B11" s="33">
        <v>22</v>
      </c>
      <c r="C11" s="32">
        <v>25294</v>
      </c>
      <c r="D11" s="32">
        <v>417686.04145897401</v>
      </c>
      <c r="E11" s="32">
        <v>366637.87814359</v>
      </c>
      <c r="F11" s="32">
        <v>51048.163315384598</v>
      </c>
      <c r="G11" s="32">
        <v>366637.87814359</v>
      </c>
      <c r="H11" s="32">
        <v>0.122216589132531</v>
      </c>
    </row>
    <row r="12" spans="1:8" ht="14.25" x14ac:dyDescent="0.2">
      <c r="A12" s="32">
        <v>11</v>
      </c>
      <c r="B12" s="33">
        <v>23</v>
      </c>
      <c r="C12" s="32">
        <v>166028.807</v>
      </c>
      <c r="D12" s="32">
        <v>1490612.6580435899</v>
      </c>
      <c r="E12" s="32">
        <v>1279658.3642076901</v>
      </c>
      <c r="F12" s="32">
        <v>210954.293835897</v>
      </c>
      <c r="G12" s="32">
        <v>1279658.3642076901</v>
      </c>
      <c r="H12" s="32">
        <v>0.14152187202862801</v>
      </c>
    </row>
    <row r="13" spans="1:8" ht="14.25" x14ac:dyDescent="0.2">
      <c r="A13" s="32">
        <v>12</v>
      </c>
      <c r="B13" s="33">
        <v>24</v>
      </c>
      <c r="C13" s="32">
        <v>37544.35</v>
      </c>
      <c r="D13" s="32">
        <v>571276.54971623898</v>
      </c>
      <c r="E13" s="32">
        <v>503247.30324188003</v>
      </c>
      <c r="F13" s="32">
        <v>68029.246474358995</v>
      </c>
      <c r="G13" s="32">
        <v>503247.30324188003</v>
      </c>
      <c r="H13" s="32">
        <v>0.119082861896134</v>
      </c>
    </row>
    <row r="14" spans="1:8" ht="14.25" x14ac:dyDescent="0.2">
      <c r="A14" s="32">
        <v>13</v>
      </c>
      <c r="B14" s="33">
        <v>25</v>
      </c>
      <c r="C14" s="32">
        <v>89069</v>
      </c>
      <c r="D14" s="32">
        <v>1008368.3295</v>
      </c>
      <c r="E14" s="32">
        <v>933606.45849999995</v>
      </c>
      <c r="F14" s="32">
        <v>74761.870999999999</v>
      </c>
      <c r="G14" s="32">
        <v>933606.45849999995</v>
      </c>
      <c r="H14" s="32">
        <v>7.4141431075161496E-2</v>
      </c>
    </row>
    <row r="15" spans="1:8" ht="14.25" x14ac:dyDescent="0.2">
      <c r="A15" s="32">
        <v>14</v>
      </c>
      <c r="B15" s="33">
        <v>26</v>
      </c>
      <c r="C15" s="32">
        <v>73242</v>
      </c>
      <c r="D15" s="32">
        <v>383849.41368775401</v>
      </c>
      <c r="E15" s="32">
        <v>344518.84251581598</v>
      </c>
      <c r="F15" s="32">
        <v>39330.571171938602</v>
      </c>
      <c r="G15" s="32">
        <v>344518.84251581598</v>
      </c>
      <c r="H15" s="32">
        <v>0.102463543695634</v>
      </c>
    </row>
    <row r="16" spans="1:8" ht="14.25" x14ac:dyDescent="0.2">
      <c r="A16" s="32">
        <v>15</v>
      </c>
      <c r="B16" s="33">
        <v>27</v>
      </c>
      <c r="C16" s="32">
        <v>113868.682</v>
      </c>
      <c r="D16" s="32">
        <v>893174.24930000002</v>
      </c>
      <c r="E16" s="32">
        <v>807089.59039999999</v>
      </c>
      <c r="F16" s="32">
        <v>86084.658899999995</v>
      </c>
      <c r="G16" s="32">
        <v>807089.59039999999</v>
      </c>
      <c r="H16" s="32">
        <v>9.6380587514100904E-2</v>
      </c>
    </row>
    <row r="17" spans="1:8" ht="14.25" x14ac:dyDescent="0.2">
      <c r="A17" s="32">
        <v>16</v>
      </c>
      <c r="B17" s="33">
        <v>29</v>
      </c>
      <c r="C17" s="32">
        <v>217912</v>
      </c>
      <c r="D17" s="32">
        <v>2547925.5821606801</v>
      </c>
      <c r="E17" s="32">
        <v>2335973.9915615399</v>
      </c>
      <c r="F17" s="32">
        <v>211951.59059914501</v>
      </c>
      <c r="G17" s="32">
        <v>2335973.9915615399</v>
      </c>
      <c r="H17" s="32">
        <v>8.3185942353703607E-2</v>
      </c>
    </row>
    <row r="18" spans="1:8" ht="14.25" x14ac:dyDescent="0.2">
      <c r="A18" s="32">
        <v>17</v>
      </c>
      <c r="B18" s="33">
        <v>31</v>
      </c>
      <c r="C18" s="32">
        <v>29322.371999999999</v>
      </c>
      <c r="D18" s="32">
        <v>263632.80062132998</v>
      </c>
      <c r="E18" s="32">
        <v>219764.83128451899</v>
      </c>
      <c r="F18" s="32">
        <v>43867.9693368109</v>
      </c>
      <c r="G18" s="32">
        <v>219764.83128451899</v>
      </c>
      <c r="H18" s="32">
        <v>0.16639799461001401</v>
      </c>
    </row>
    <row r="19" spans="1:8" ht="14.25" x14ac:dyDescent="0.2">
      <c r="A19" s="32">
        <v>18</v>
      </c>
      <c r="B19" s="33">
        <v>32</v>
      </c>
      <c r="C19" s="32">
        <v>25907.54</v>
      </c>
      <c r="D19" s="32">
        <v>376836.044333258</v>
      </c>
      <c r="E19" s="32">
        <v>356203.770096844</v>
      </c>
      <c r="F19" s="32">
        <v>20632.274236413501</v>
      </c>
      <c r="G19" s="32">
        <v>356203.770096844</v>
      </c>
      <c r="H19" s="32">
        <v>5.4751328984249802E-2</v>
      </c>
    </row>
    <row r="20" spans="1:8" ht="14.25" x14ac:dyDescent="0.2">
      <c r="A20" s="32">
        <v>19</v>
      </c>
      <c r="B20" s="33">
        <v>33</v>
      </c>
      <c r="C20" s="32">
        <v>40996.084999999999</v>
      </c>
      <c r="D20" s="32">
        <v>609073.95591372799</v>
      </c>
      <c r="E20" s="32">
        <v>473279.488275902</v>
      </c>
      <c r="F20" s="32">
        <v>135794.46763782599</v>
      </c>
      <c r="G20" s="32">
        <v>473279.488275902</v>
      </c>
      <c r="H20" s="32">
        <v>0.22295234645866299</v>
      </c>
    </row>
    <row r="21" spans="1:8" ht="14.25" x14ac:dyDescent="0.2">
      <c r="A21" s="32">
        <v>20</v>
      </c>
      <c r="B21" s="33">
        <v>34</v>
      </c>
      <c r="C21" s="32">
        <v>42648.745000000003</v>
      </c>
      <c r="D21" s="32">
        <v>258334.04239689899</v>
      </c>
      <c r="E21" s="32">
        <v>186654.95042922799</v>
      </c>
      <c r="F21" s="32">
        <v>71679.091967670596</v>
      </c>
      <c r="G21" s="32">
        <v>186654.95042922799</v>
      </c>
      <c r="H21" s="32">
        <v>0.277466691197997</v>
      </c>
    </row>
    <row r="22" spans="1:8" ht="14.25" x14ac:dyDescent="0.2">
      <c r="A22" s="32">
        <v>21</v>
      </c>
      <c r="B22" s="33">
        <v>35</v>
      </c>
      <c r="C22" s="32">
        <v>48504.271999999997</v>
      </c>
      <c r="D22" s="32">
        <v>1108193.59828319</v>
      </c>
      <c r="E22" s="32">
        <v>1094742.9926477899</v>
      </c>
      <c r="F22" s="32">
        <v>13450.6056353982</v>
      </c>
      <c r="G22" s="32">
        <v>1094742.9926477899</v>
      </c>
      <c r="H22" s="32">
        <v>1.21374150295002E-2</v>
      </c>
    </row>
    <row r="23" spans="1:8" ht="14.25" x14ac:dyDescent="0.2">
      <c r="A23" s="32">
        <v>22</v>
      </c>
      <c r="B23" s="33">
        <v>36</v>
      </c>
      <c r="C23" s="32">
        <v>166623.122</v>
      </c>
      <c r="D23" s="32">
        <v>759303.02627256606</v>
      </c>
      <c r="E23" s="32">
        <v>661770.01544517197</v>
      </c>
      <c r="F23" s="32">
        <v>97533.010827394406</v>
      </c>
      <c r="G23" s="32">
        <v>661770.01544517197</v>
      </c>
      <c r="H23" s="32">
        <v>0.12845070736275899</v>
      </c>
    </row>
    <row r="24" spans="1:8" ht="14.25" x14ac:dyDescent="0.2">
      <c r="A24" s="32">
        <v>23</v>
      </c>
      <c r="B24" s="33">
        <v>37</v>
      </c>
      <c r="C24" s="32">
        <v>95254.323999999993</v>
      </c>
      <c r="D24" s="32">
        <v>878403.10379645997</v>
      </c>
      <c r="E24" s="32">
        <v>798777.39287093596</v>
      </c>
      <c r="F24" s="32">
        <v>79625.710925524705</v>
      </c>
      <c r="G24" s="32">
        <v>798777.39287093596</v>
      </c>
      <c r="H24" s="32">
        <v>9.0648257709224994E-2</v>
      </c>
    </row>
    <row r="25" spans="1:8" ht="14.25" x14ac:dyDescent="0.2">
      <c r="A25" s="32">
        <v>24</v>
      </c>
      <c r="B25" s="33">
        <v>38</v>
      </c>
      <c r="C25" s="32">
        <v>163184.38</v>
      </c>
      <c r="D25" s="32">
        <v>811779.14099026495</v>
      </c>
      <c r="E25" s="32">
        <v>786394.70993982302</v>
      </c>
      <c r="F25" s="32">
        <v>25384.431050442501</v>
      </c>
      <c r="G25" s="32">
        <v>786394.70993982302</v>
      </c>
      <c r="H25" s="32">
        <v>3.1270119874571699E-2</v>
      </c>
    </row>
    <row r="26" spans="1:8" ht="14.25" x14ac:dyDescent="0.2">
      <c r="A26" s="32">
        <v>25</v>
      </c>
      <c r="B26" s="33">
        <v>39</v>
      </c>
      <c r="C26" s="32">
        <v>107187.227</v>
      </c>
      <c r="D26" s="32">
        <v>123931.641201256</v>
      </c>
      <c r="E26" s="32">
        <v>90333.558084460296</v>
      </c>
      <c r="F26" s="32">
        <v>33598.0831167953</v>
      </c>
      <c r="G26" s="32">
        <v>90333.558084460296</v>
      </c>
      <c r="H26" s="32">
        <v>0.27110173633732898</v>
      </c>
    </row>
    <row r="27" spans="1:8" ht="14.25" x14ac:dyDescent="0.2">
      <c r="A27" s="32">
        <v>26</v>
      </c>
      <c r="B27" s="33">
        <v>42</v>
      </c>
      <c r="C27" s="32">
        <v>17810.403999999999</v>
      </c>
      <c r="D27" s="32">
        <v>303190.99430000002</v>
      </c>
      <c r="E27" s="32">
        <v>286986.05089999997</v>
      </c>
      <c r="F27" s="32">
        <v>16204.9434</v>
      </c>
      <c r="G27" s="32">
        <v>286986.05089999997</v>
      </c>
      <c r="H27" s="32">
        <v>5.3447970766458901E-2</v>
      </c>
    </row>
    <row r="28" spans="1:8" ht="14.25" x14ac:dyDescent="0.2">
      <c r="A28" s="32">
        <v>27</v>
      </c>
      <c r="B28" s="33">
        <v>75</v>
      </c>
      <c r="C28" s="32">
        <v>2149</v>
      </c>
      <c r="D28" s="32">
        <v>200364.95726495699</v>
      </c>
      <c r="E28" s="32">
        <v>189603.829059829</v>
      </c>
      <c r="F28" s="32">
        <v>10761.1282051282</v>
      </c>
      <c r="G28" s="32">
        <v>189603.829059829</v>
      </c>
      <c r="H28" s="32">
        <v>5.3707636065811498E-2</v>
      </c>
    </row>
    <row r="29" spans="1:8" ht="14.25" x14ac:dyDescent="0.2">
      <c r="A29" s="32">
        <v>28</v>
      </c>
      <c r="B29" s="33">
        <v>76</v>
      </c>
      <c r="C29" s="32">
        <v>3092</v>
      </c>
      <c r="D29" s="32">
        <v>545278.46476239304</v>
      </c>
      <c r="E29" s="32">
        <v>508529.90530683799</v>
      </c>
      <c r="F29" s="32">
        <v>36748.559455555602</v>
      </c>
      <c r="G29" s="32">
        <v>508529.90530683799</v>
      </c>
      <c r="H29" s="32">
        <v>6.7394114806218999E-2</v>
      </c>
    </row>
    <row r="30" spans="1:8" ht="14.25" x14ac:dyDescent="0.2">
      <c r="A30" s="32">
        <v>29</v>
      </c>
      <c r="B30" s="33">
        <v>99</v>
      </c>
      <c r="C30" s="32">
        <v>25</v>
      </c>
      <c r="D30" s="32">
        <v>8701.9695181907591</v>
      </c>
      <c r="E30" s="32">
        <v>7975.6367143181296</v>
      </c>
      <c r="F30" s="32">
        <v>726.33280387262698</v>
      </c>
      <c r="G30" s="32">
        <v>7975.6367143181296</v>
      </c>
      <c r="H30" s="32">
        <v>8.3467633660895699E-2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2014-12-05T00:41:08Z</dcterms:modified>
</cp:coreProperties>
</file>