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<sst xmlns="http://schemas.openxmlformats.org/spreadsheetml/2006/main" count="116" uniqueCount="73">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</sst>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13879369.128699999</v>
      </c>
      <c r="F3" s="25">
        <f>RA!I7</f>
        <v>1604908.8237999999</v>
      </c>
      <c r="G3" s="16">
        <f>E3-F3</f>
        <v>12274460.3049</v>
      </c>
      <c r="H3" s="27">
        <f>RA!J7</f>
        <v>11.5632692589848</v>
      </c>
      <c r="I3" s="20">
        <f>SUM(I4:I40)</f>
        <v>13879373.663844684</v>
      </c>
      <c r="J3" s="21">
        <f>SUM(J4:J40)</f>
        <v>12274460.308227906</v>
      </c>
      <c r="K3" s="22">
        <f>E3-I3</f>
        <v>-4.5351446848362684</v>
      </c>
      <c r="L3" s="22">
        <f>G3-J3</f>
        <v>-3.3279061317443848E-3</v>
      </c>
    </row>
    <row r="4" spans="1:13" x14ac:dyDescent="0.15">
      <c r="A4" s="42">
        <f>RA!A8</f>
        <v>41981</v>
      </c>
      <c r="B4" s="12">
        <v>12</v>
      </c>
      <c r="C4" s="39" t="s">
        <v>6</v>
      </c>
      <c r="D4" s="39"/>
      <c r="E4" s="15">
        <f>VLOOKUP(C4,RA!B8:D39,3,0)</f>
        <v>590091.14080000005</v>
      </c>
      <c r="F4" s="25">
        <f>VLOOKUP(C4,RA!B8:I43,8,0)</f>
        <v>128248.87519999999</v>
      </c>
      <c r="G4" s="16">
        <f t="shared" ref="G4:G40" si="0">E4-F4</f>
        <v>461842.26560000004</v>
      </c>
      <c r="H4" s="27">
        <f>RA!J8</f>
        <v>21.7337401517552</v>
      </c>
      <c r="I4" s="20">
        <f>VLOOKUP(B4,RMS!B:D,3,FALSE)</f>
        <v>590091.91438974405</v>
      </c>
      <c r="J4" s="21">
        <f>VLOOKUP(B4,RMS!B:E,4,FALSE)</f>
        <v>461842.27188461501</v>
      </c>
      <c r="K4" s="22">
        <f t="shared" ref="K4:K40" si="1">E4-I4</f>
        <v>-0.77358974399976432</v>
      </c>
      <c r="L4" s="22">
        <f t="shared" ref="L4:L40" si="2">G4-J4</f>
        <v>-6.2846149667166173E-3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69593.832699999999</v>
      </c>
      <c r="F5" s="25">
        <f>VLOOKUP(C5,RA!B9:I44,8,0)</f>
        <v>16655.9509</v>
      </c>
      <c r="G5" s="16">
        <f t="shared" si="0"/>
        <v>52937.881800000003</v>
      </c>
      <c r="H5" s="27">
        <f>RA!J9</f>
        <v>23.933084662543699</v>
      </c>
      <c r="I5" s="20">
        <f>VLOOKUP(B5,RMS!B:D,3,FALSE)</f>
        <v>69593.865504515503</v>
      </c>
      <c r="J5" s="21">
        <f>VLOOKUP(B5,RMS!B:E,4,FALSE)</f>
        <v>52937.888263966401</v>
      </c>
      <c r="K5" s="22">
        <f t="shared" si="1"/>
        <v>-3.2804515503812581E-2</v>
      </c>
      <c r="L5" s="22">
        <f t="shared" si="2"/>
        <v>-6.4639663978596218E-3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84669.023400000005</v>
      </c>
      <c r="F6" s="25">
        <f>VLOOKUP(C6,RA!B10:I45,8,0)</f>
        <v>21518.4208</v>
      </c>
      <c r="G6" s="16">
        <f t="shared" si="0"/>
        <v>63150.602600000006</v>
      </c>
      <c r="H6" s="27">
        <f>RA!J10</f>
        <v>25.414750207216901</v>
      </c>
      <c r="I6" s="20">
        <f>VLOOKUP(B6,RMS!B:D,3,FALSE)</f>
        <v>84670.847309401695</v>
      </c>
      <c r="J6" s="21">
        <f>VLOOKUP(B6,RMS!B:E,4,FALSE)</f>
        <v>63150.602660683799</v>
      </c>
      <c r="K6" s="22">
        <f t="shared" si="1"/>
        <v>-1.8239094016898889</v>
      </c>
      <c r="L6" s="22">
        <f t="shared" si="2"/>
        <v>-6.0683792980853468E-5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73862.917000000001</v>
      </c>
      <c r="F7" s="25">
        <f>VLOOKUP(C7,RA!B11:I46,8,0)</f>
        <v>17014.734400000001</v>
      </c>
      <c r="G7" s="16">
        <f t="shared" si="0"/>
        <v>56848.1826</v>
      </c>
      <c r="H7" s="27">
        <f>RA!J11</f>
        <v>23.0355570712161</v>
      </c>
      <c r="I7" s="20">
        <f>VLOOKUP(B7,RMS!B:D,3,FALSE)</f>
        <v>73862.950241025595</v>
      </c>
      <c r="J7" s="21">
        <f>VLOOKUP(B7,RMS!B:E,4,FALSE)</f>
        <v>56848.182991453003</v>
      </c>
      <c r="K7" s="22">
        <f t="shared" si="1"/>
        <v>-3.3241025594179519E-2</v>
      </c>
      <c r="L7" s="22">
        <f t="shared" si="2"/>
        <v>-3.9145300252130255E-4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244543.56450000001</v>
      </c>
      <c r="F8" s="25">
        <f>VLOOKUP(C8,RA!B12:I47,8,0)</f>
        <v>42986.106500000002</v>
      </c>
      <c r="G8" s="16">
        <f t="shared" si="0"/>
        <v>201557.45800000001</v>
      </c>
      <c r="H8" s="27">
        <f>RA!J12</f>
        <v>17.578097623583101</v>
      </c>
      <c r="I8" s="20">
        <f>VLOOKUP(B8,RMS!B:D,3,FALSE)</f>
        <v>244543.592364957</v>
      </c>
      <c r="J8" s="21">
        <f>VLOOKUP(B8,RMS!B:E,4,FALSE)</f>
        <v>201557.45425555599</v>
      </c>
      <c r="K8" s="22">
        <f t="shared" si="1"/>
        <v>-2.7864956995472312E-2</v>
      </c>
      <c r="L8" s="22">
        <f t="shared" si="2"/>
        <v>3.7444440240506083E-3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381474.01990000001</v>
      </c>
      <c r="F9" s="25">
        <f>VLOOKUP(C9,RA!B13:I48,8,0)</f>
        <v>70624.993900000001</v>
      </c>
      <c r="G9" s="16">
        <f t="shared" si="0"/>
        <v>310849.02600000001</v>
      </c>
      <c r="H9" s="27">
        <f>RA!J13</f>
        <v>18.513710034175801</v>
      </c>
      <c r="I9" s="20">
        <f>VLOOKUP(B9,RMS!B:D,3,FALSE)</f>
        <v>381474.23594957299</v>
      </c>
      <c r="J9" s="21">
        <f>VLOOKUP(B9,RMS!B:E,4,FALSE)</f>
        <v>310849.03607435903</v>
      </c>
      <c r="K9" s="22">
        <f t="shared" si="1"/>
        <v>-0.21604957297677174</v>
      </c>
      <c r="L9" s="22">
        <f t="shared" si="2"/>
        <v>-1.007435901556164E-2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199590.92970000001</v>
      </c>
      <c r="F10" s="25">
        <f>VLOOKUP(C10,RA!B14:I49,8,0)</f>
        <v>36084.448700000001</v>
      </c>
      <c r="G10" s="16">
        <f t="shared" si="0"/>
        <v>163506.481</v>
      </c>
      <c r="H10" s="27">
        <f>RA!J14</f>
        <v>18.0792026743087</v>
      </c>
      <c r="I10" s="20">
        <f>VLOOKUP(B10,RMS!B:D,3,FALSE)</f>
        <v>199590.934195726</v>
      </c>
      <c r="J10" s="21">
        <f>VLOOKUP(B10,RMS!B:E,4,FALSE)</f>
        <v>163506.47984871801</v>
      </c>
      <c r="K10" s="22">
        <f t="shared" si="1"/>
        <v>-4.4957259960938245E-3</v>
      </c>
      <c r="L10" s="22">
        <f t="shared" si="2"/>
        <v>1.1512819910421968E-3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109692.58010000001</v>
      </c>
      <c r="F11" s="25">
        <f>VLOOKUP(C11,RA!B15:I50,8,0)</f>
        <v>9587.0953000000009</v>
      </c>
      <c r="G11" s="16">
        <f t="shared" si="0"/>
        <v>100105.48480000001</v>
      </c>
      <c r="H11" s="27">
        <f>RA!J15</f>
        <v>8.7399669980048191</v>
      </c>
      <c r="I11" s="20">
        <f>VLOOKUP(B11,RMS!B:D,3,FALSE)</f>
        <v>109692.731805128</v>
      </c>
      <c r="J11" s="21">
        <f>VLOOKUP(B11,RMS!B:E,4,FALSE)</f>
        <v>100105.486335043</v>
      </c>
      <c r="K11" s="22">
        <f t="shared" si="1"/>
        <v>-0.15170512799522839</v>
      </c>
      <c r="L11" s="22">
        <f t="shared" si="2"/>
        <v>-1.5350429894169793E-3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523204.2181</v>
      </c>
      <c r="F12" s="25">
        <f>VLOOKUP(C12,RA!B16:I51,8,0)</f>
        <v>37646.676700000004</v>
      </c>
      <c r="G12" s="16">
        <f t="shared" si="0"/>
        <v>485557.54139999999</v>
      </c>
      <c r="H12" s="27">
        <f>RA!J16</f>
        <v>7.1954077198981201</v>
      </c>
      <c r="I12" s="20">
        <f>VLOOKUP(B12,RMS!B:D,3,FALSE)</f>
        <v>523203.96747521398</v>
      </c>
      <c r="J12" s="21">
        <f>VLOOKUP(B12,RMS!B:E,4,FALSE)</f>
        <v>485557.54122991499</v>
      </c>
      <c r="K12" s="22">
        <f t="shared" si="1"/>
        <v>0.25062478601466864</v>
      </c>
      <c r="L12" s="22">
        <f t="shared" si="2"/>
        <v>1.7008499708026648E-4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387802.5956</v>
      </c>
      <c r="F13" s="25">
        <f>VLOOKUP(C13,RA!B17:I52,8,0)</f>
        <v>51282.518199999999</v>
      </c>
      <c r="G13" s="16">
        <f t="shared" si="0"/>
        <v>336520.07740000001</v>
      </c>
      <c r="H13" s="27">
        <f>RA!J17</f>
        <v>13.223871831145599</v>
      </c>
      <c r="I13" s="20">
        <f>VLOOKUP(B13,RMS!B:D,3,FALSE)</f>
        <v>387802.690205983</v>
      </c>
      <c r="J13" s="21">
        <f>VLOOKUP(B13,RMS!B:E,4,FALSE)</f>
        <v>336520.07711196598</v>
      </c>
      <c r="K13" s="22">
        <f t="shared" si="1"/>
        <v>-9.4605983002111316E-2</v>
      </c>
      <c r="L13" s="22">
        <f t="shared" si="2"/>
        <v>2.8803403256461024E-4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1243257.5577</v>
      </c>
      <c r="F14" s="25">
        <f>VLOOKUP(C14,RA!B18:I53,8,0)</f>
        <v>166031.22640000001</v>
      </c>
      <c r="G14" s="16">
        <f t="shared" si="0"/>
        <v>1077226.3313</v>
      </c>
      <c r="H14" s="27">
        <f>RA!J18</f>
        <v>13.3545318403014</v>
      </c>
      <c r="I14" s="20">
        <f>VLOOKUP(B14,RMS!B:D,3,FALSE)</f>
        <v>1243257.44865726</v>
      </c>
      <c r="J14" s="21">
        <f>VLOOKUP(B14,RMS!B:E,4,FALSE)</f>
        <v>1077226.32155299</v>
      </c>
      <c r="K14" s="22">
        <f t="shared" si="1"/>
        <v>0.10904273996129632</v>
      </c>
      <c r="L14" s="22">
        <f t="shared" si="2"/>
        <v>9.7470099572092295E-3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510801.34240000002</v>
      </c>
      <c r="F15" s="25">
        <f>VLOOKUP(C15,RA!B19:I54,8,0)</f>
        <v>59905.886100000003</v>
      </c>
      <c r="G15" s="16">
        <f t="shared" si="0"/>
        <v>450895.45630000002</v>
      </c>
      <c r="H15" s="27">
        <f>RA!J19</f>
        <v>11.727824719201401</v>
      </c>
      <c r="I15" s="20">
        <f>VLOOKUP(B15,RMS!B:D,3,FALSE)</f>
        <v>510801.32041538501</v>
      </c>
      <c r="J15" s="21">
        <f>VLOOKUP(B15,RMS!B:E,4,FALSE)</f>
        <v>450895.45740000001</v>
      </c>
      <c r="K15" s="22">
        <f t="shared" si="1"/>
        <v>2.1984615013934672E-2</v>
      </c>
      <c r="L15" s="22">
        <f t="shared" si="2"/>
        <v>-1.0999999940395355E-3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873866.84310000006</v>
      </c>
      <c r="F16" s="25">
        <f>VLOOKUP(C16,RA!B20:I55,8,0)</f>
        <v>68759.953200000004</v>
      </c>
      <c r="G16" s="16">
        <f t="shared" si="0"/>
        <v>805106.88990000007</v>
      </c>
      <c r="H16" s="27">
        <f>RA!J20</f>
        <v>7.8684703216427598</v>
      </c>
      <c r="I16" s="20">
        <f>VLOOKUP(B16,RMS!B:D,3,FALSE)</f>
        <v>873866.97979999997</v>
      </c>
      <c r="J16" s="21">
        <f>VLOOKUP(B16,RMS!B:E,4,FALSE)</f>
        <v>805106.88989999995</v>
      </c>
      <c r="K16" s="22">
        <f t="shared" si="1"/>
        <v>-0.13669999991543591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343916.55300000001</v>
      </c>
      <c r="F17" s="25">
        <f>VLOOKUP(C17,RA!B21:I56,8,0)</f>
        <v>35527.275199999996</v>
      </c>
      <c r="G17" s="16">
        <f t="shared" si="0"/>
        <v>308389.27780000004</v>
      </c>
      <c r="H17" s="27">
        <f>RA!J21</f>
        <v>10.330202163895301</v>
      </c>
      <c r="I17" s="20">
        <f>VLOOKUP(B17,RMS!B:D,3,FALSE)</f>
        <v>343916.22309866903</v>
      </c>
      <c r="J17" s="21">
        <f>VLOOKUP(B17,RMS!B:E,4,FALSE)</f>
        <v>308389.27789900202</v>
      </c>
      <c r="K17" s="22">
        <f t="shared" si="1"/>
        <v>0.32990133098792285</v>
      </c>
      <c r="L17" s="22">
        <f t="shared" si="2"/>
        <v>-9.9001976195722818E-5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827000.28410000005</v>
      </c>
      <c r="F18" s="25">
        <f>VLOOKUP(C18,RA!B22:I57,8,0)</f>
        <v>61026.771500000003</v>
      </c>
      <c r="G18" s="16">
        <f t="shared" si="0"/>
        <v>765973.51260000002</v>
      </c>
      <c r="H18" s="27">
        <f>RA!J22</f>
        <v>7.3792926886855499</v>
      </c>
      <c r="I18" s="20">
        <f>VLOOKUP(B18,RMS!B:D,3,FALSE)</f>
        <v>827001.04213333305</v>
      </c>
      <c r="J18" s="21">
        <f>VLOOKUP(B18,RMS!B:E,4,FALSE)</f>
        <v>765973.51260000002</v>
      </c>
      <c r="K18" s="22">
        <f t="shared" si="1"/>
        <v>-0.75803333299700171</v>
      </c>
      <c r="L18" s="22">
        <f t="shared" si="2"/>
        <v>0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2291251.7853000001</v>
      </c>
      <c r="F19" s="25">
        <f>VLOOKUP(C19,RA!B23:I58,8,0)</f>
        <v>263247.77010000002</v>
      </c>
      <c r="G19" s="16">
        <f t="shared" si="0"/>
        <v>2028004.0152</v>
      </c>
      <c r="H19" s="27">
        <f>RA!J23</f>
        <v>11.4892554274882</v>
      </c>
      <c r="I19" s="20">
        <f>VLOOKUP(B19,RMS!B:D,3,FALSE)</f>
        <v>2291253.2255709399</v>
      </c>
      <c r="J19" s="21">
        <f>VLOOKUP(B19,RMS!B:E,4,FALSE)</f>
        <v>2028004.0407811999</v>
      </c>
      <c r="K19" s="22">
        <f t="shared" si="1"/>
        <v>-1.4402709398418665</v>
      </c>
      <c r="L19" s="22">
        <f t="shared" si="2"/>
        <v>-2.558119990862906E-2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211516.5551</v>
      </c>
      <c r="F20" s="25">
        <f>VLOOKUP(C20,RA!B24:I59,8,0)</f>
        <v>35894.136500000001</v>
      </c>
      <c r="G20" s="16">
        <f t="shared" si="0"/>
        <v>175622.4186</v>
      </c>
      <c r="H20" s="27">
        <f>RA!J24</f>
        <v>16.9698946179556</v>
      </c>
      <c r="I20" s="20">
        <f>VLOOKUP(B20,RMS!B:D,3,FALSE)</f>
        <v>211516.55940549099</v>
      </c>
      <c r="J20" s="21">
        <f>VLOOKUP(B20,RMS!B:E,4,FALSE)</f>
        <v>175622.41442021</v>
      </c>
      <c r="K20" s="22">
        <f t="shared" si="1"/>
        <v>-4.3054909911006689E-3</v>
      </c>
      <c r="L20" s="22">
        <f t="shared" si="2"/>
        <v>4.1797900048550218E-3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263150.87699999998</v>
      </c>
      <c r="F21" s="25">
        <f>VLOOKUP(C21,RA!B25:I60,8,0)</f>
        <v>17892.263999999999</v>
      </c>
      <c r="G21" s="16">
        <f t="shared" si="0"/>
        <v>245258.61299999998</v>
      </c>
      <c r="H21" s="27">
        <f>RA!J25</f>
        <v>6.7992416380964604</v>
      </c>
      <c r="I21" s="20">
        <f>VLOOKUP(B21,RMS!B:D,3,FALSE)</f>
        <v>263150.881898797</v>
      </c>
      <c r="J21" s="21">
        <f>VLOOKUP(B21,RMS!B:E,4,FALSE)</f>
        <v>245258.614418474</v>
      </c>
      <c r="K21" s="22">
        <f t="shared" si="1"/>
        <v>-4.8987970221787691E-3</v>
      </c>
      <c r="L21" s="22">
        <f t="shared" si="2"/>
        <v>-1.4184740139171481E-3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514911.29109999997</v>
      </c>
      <c r="F22" s="25">
        <f>VLOOKUP(C22,RA!B26:I61,8,0)</f>
        <v>110048.04240000001</v>
      </c>
      <c r="G22" s="16">
        <f t="shared" si="0"/>
        <v>404863.2487</v>
      </c>
      <c r="H22" s="27">
        <f>RA!J26</f>
        <v>21.372233295740202</v>
      </c>
      <c r="I22" s="20">
        <f>VLOOKUP(B22,RMS!B:D,3,FALSE)</f>
        <v>514911.28228427499</v>
      </c>
      <c r="J22" s="21">
        <f>VLOOKUP(B22,RMS!B:E,4,FALSE)</f>
        <v>404863.23726865201</v>
      </c>
      <c r="K22" s="22">
        <f t="shared" si="1"/>
        <v>8.8157249847427011E-3</v>
      </c>
      <c r="L22" s="22">
        <f t="shared" si="2"/>
        <v>1.1431347986217588E-2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220022.9032</v>
      </c>
      <c r="F23" s="25">
        <f>VLOOKUP(C23,RA!B27:I62,8,0)</f>
        <v>61399.299599999998</v>
      </c>
      <c r="G23" s="16">
        <f t="shared" si="0"/>
        <v>158623.6036</v>
      </c>
      <c r="H23" s="27">
        <f>RA!J27</f>
        <v>27.905867392445199</v>
      </c>
      <c r="I23" s="20">
        <f>VLOOKUP(B23,RMS!B:D,3,FALSE)</f>
        <v>220022.804107798</v>
      </c>
      <c r="J23" s="21">
        <f>VLOOKUP(B23,RMS!B:E,4,FALSE)</f>
        <v>158623.61352928501</v>
      </c>
      <c r="K23" s="22">
        <f t="shared" si="1"/>
        <v>9.9092201999155805E-2</v>
      </c>
      <c r="L23" s="22">
        <f t="shared" si="2"/>
        <v>-9.9292850063648075E-3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1062635.3337000001</v>
      </c>
      <c r="F24" s="25">
        <f>VLOOKUP(C24,RA!B28:I63,8,0)</f>
        <v>37485.672400000003</v>
      </c>
      <c r="G24" s="16">
        <f t="shared" si="0"/>
        <v>1025149.6613</v>
      </c>
      <c r="H24" s="27">
        <f>RA!J28</f>
        <v>3.52761396230617</v>
      </c>
      <c r="I24" s="20">
        <f>VLOOKUP(B24,RMS!B:D,3,FALSE)</f>
        <v>1062635.3316522101</v>
      </c>
      <c r="J24" s="21">
        <f>VLOOKUP(B24,RMS!B:E,4,FALSE)</f>
        <v>1025149.66730885</v>
      </c>
      <c r="K24" s="22">
        <f t="shared" si="1"/>
        <v>2.0477899815887213E-3</v>
      </c>
      <c r="L24" s="22">
        <f t="shared" si="2"/>
        <v>-6.0088499449193478E-3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614049.11380000005</v>
      </c>
      <c r="F25" s="25">
        <f>VLOOKUP(C25,RA!B29:I64,8,0)</f>
        <v>72124.297200000001</v>
      </c>
      <c r="G25" s="16">
        <f t="shared" si="0"/>
        <v>541924.81660000002</v>
      </c>
      <c r="H25" s="27">
        <f>RA!J29</f>
        <v>11.74568867198</v>
      </c>
      <c r="I25" s="20">
        <f>VLOOKUP(B25,RMS!B:D,3,FALSE)</f>
        <v>614049.11279646005</v>
      </c>
      <c r="J25" s="21">
        <f>VLOOKUP(B25,RMS!B:E,4,FALSE)</f>
        <v>541924.79227498197</v>
      </c>
      <c r="K25" s="22">
        <f t="shared" si="1"/>
        <v>1.0035400046035647E-3</v>
      </c>
      <c r="L25" s="22">
        <f t="shared" si="2"/>
        <v>2.4325018050149083E-2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706985.15910000005</v>
      </c>
      <c r="F26" s="25">
        <f>VLOOKUP(C26,RA!B30:I65,8,0)</f>
        <v>81739.244699999996</v>
      </c>
      <c r="G26" s="16">
        <f t="shared" si="0"/>
        <v>625245.91440000001</v>
      </c>
      <c r="H26" s="27">
        <f>RA!J30</f>
        <v>11.5616634448246</v>
      </c>
      <c r="I26" s="20">
        <f>VLOOKUP(B26,RMS!B:D,3,FALSE)</f>
        <v>706985.15884247795</v>
      </c>
      <c r="J26" s="21">
        <f>VLOOKUP(B26,RMS!B:E,4,FALSE)</f>
        <v>625245.91072620696</v>
      </c>
      <c r="K26" s="22">
        <f t="shared" si="1"/>
        <v>2.5752210058271885E-4</v>
      </c>
      <c r="L26" s="22">
        <f t="shared" si="2"/>
        <v>3.6737930495291948E-3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660418.09739999997</v>
      </c>
      <c r="F27" s="25">
        <f>VLOOKUP(C27,RA!B31:I66,8,0)</f>
        <v>19628.059099999999</v>
      </c>
      <c r="G27" s="16">
        <f t="shared" si="0"/>
        <v>640790.03830000001</v>
      </c>
      <c r="H27" s="27">
        <f>RA!J31</f>
        <v>2.9720656016656299</v>
      </c>
      <c r="I27" s="20">
        <f>VLOOKUP(B27,RMS!B:D,3,FALSE)</f>
        <v>660418.02396902698</v>
      </c>
      <c r="J27" s="21">
        <f>VLOOKUP(B27,RMS!B:E,4,FALSE)</f>
        <v>640790.04985929199</v>
      </c>
      <c r="K27" s="22">
        <f t="shared" si="1"/>
        <v>7.3430972988717258E-2</v>
      </c>
      <c r="L27" s="22">
        <f t="shared" si="2"/>
        <v>-1.1559291975572705E-2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104707.149</v>
      </c>
      <c r="F28" s="25">
        <f>VLOOKUP(C28,RA!B32:I67,8,0)</f>
        <v>28757.319200000002</v>
      </c>
      <c r="G28" s="16">
        <f t="shared" si="0"/>
        <v>75949.829800000007</v>
      </c>
      <c r="H28" s="27">
        <f>RA!J32</f>
        <v>27.464523172147501</v>
      </c>
      <c r="I28" s="20">
        <f>VLOOKUP(B28,RMS!B:D,3,FALSE)</f>
        <v>104707.08887847399</v>
      </c>
      <c r="J28" s="21">
        <f>VLOOKUP(B28,RMS!B:E,4,FALSE)</f>
        <v>75949.819688064497</v>
      </c>
      <c r="K28" s="22">
        <f t="shared" si="1"/>
        <v>6.0121526010334492E-2</v>
      </c>
      <c r="L28" s="22">
        <f t="shared" si="2"/>
        <v>1.0111935509485193E-2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197248.7629</v>
      </c>
      <c r="F31" s="25">
        <f>VLOOKUP(C31,RA!B35:I70,8,0)</f>
        <v>15610.2691</v>
      </c>
      <c r="G31" s="16">
        <f t="shared" si="0"/>
        <v>181638.4938</v>
      </c>
      <c r="H31" s="27">
        <f>RA!J35</f>
        <v>7.9140010160236098</v>
      </c>
      <c r="I31" s="20">
        <f>VLOOKUP(B31,RMS!B:D,3,FALSE)</f>
        <v>197248.7629</v>
      </c>
      <c r="J31" s="21">
        <f>VLOOKUP(B31,RMS!B:E,4,FALSE)</f>
        <v>181638.48639999999</v>
      </c>
      <c r="K31" s="22">
        <f t="shared" si="1"/>
        <v>0</v>
      </c>
      <c r="L31" s="22">
        <f t="shared" si="2"/>
        <v>7.4000000022351742E-3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145359.82930000001</v>
      </c>
      <c r="F35" s="25">
        <f>VLOOKUP(C35,RA!B8:I74,8,0)</f>
        <v>7114.3161</v>
      </c>
      <c r="G35" s="16">
        <f t="shared" si="0"/>
        <v>138245.51320000002</v>
      </c>
      <c r="H35" s="27">
        <f>RA!J39</f>
        <v>4.8942793440663497</v>
      </c>
      <c r="I35" s="20">
        <f>VLOOKUP(B35,RMS!B:D,3,FALSE)</f>
        <v>145359.829059829</v>
      </c>
      <c r="J35" s="21">
        <f>VLOOKUP(B35,RMS!B:E,4,FALSE)</f>
        <v>138245.51282051299</v>
      </c>
      <c r="K35" s="22">
        <f t="shared" si="1"/>
        <v>2.4017100804485381E-4</v>
      </c>
      <c r="L35" s="22">
        <f t="shared" si="2"/>
        <v>3.7948702811263502E-4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403851.89689999999</v>
      </c>
      <c r="F36" s="25">
        <f>VLOOKUP(C36,RA!B8:I75,8,0)</f>
        <v>29464.083200000001</v>
      </c>
      <c r="G36" s="16">
        <f t="shared" si="0"/>
        <v>374387.8137</v>
      </c>
      <c r="H36" s="27">
        <f>RA!J40</f>
        <v>7.2957644686501899</v>
      </c>
      <c r="I36" s="20">
        <f>VLOOKUP(B36,RMS!B:D,3,FALSE)</f>
        <v>403851.88631367497</v>
      </c>
      <c r="J36" s="21">
        <f>VLOOKUP(B36,RMS!B:E,4,FALSE)</f>
        <v>374387.81356923102</v>
      </c>
      <c r="K36" s="22">
        <f t="shared" si="1"/>
        <v>1.0586325020994991E-2</v>
      </c>
      <c r="L36" s="22">
        <f t="shared" si="2"/>
        <v>1.307689817622304E-4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19892.9728</v>
      </c>
      <c r="F40" s="25">
        <f>VLOOKUP(C40,RA!B8:I78,8,0)</f>
        <v>1603.1171999999999</v>
      </c>
      <c r="G40" s="16">
        <f t="shared" si="0"/>
        <v>18289.855599999999</v>
      </c>
      <c r="H40" s="27">
        <f>RA!J43</f>
        <v>0</v>
      </c>
      <c r="I40" s="20">
        <f>VLOOKUP(B40,RMS!B:D,3,FALSE)</f>
        <v>19892.972619317799</v>
      </c>
      <c r="J40" s="21">
        <f>VLOOKUP(B40,RMS!B:E,4,FALSE)</f>
        <v>18289.8551546782</v>
      </c>
      <c r="K40" s="22">
        <f t="shared" si="1"/>
        <v>1.8068220015265979E-4</v>
      </c>
      <c r="L40" s="22">
        <f t="shared" si="2"/>
        <v>4.4532179890666157E-4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13879369.128699999</v>
      </c>
      <c r="E7" s="66">
        <v>16470227</v>
      </c>
      <c r="F7" s="67">
        <v>84.269446490931799</v>
      </c>
      <c r="G7" s="66">
        <v>20688877.4991</v>
      </c>
      <c r="H7" s="67">
        <v>-32.9138609414466</v>
      </c>
      <c r="I7" s="66">
        <v>1604908.8237999999</v>
      </c>
      <c r="J7" s="67">
        <v>11.5632692589848</v>
      </c>
      <c r="K7" s="66">
        <v>2158183.4322000002</v>
      </c>
      <c r="L7" s="67">
        <v>10.431612020970601</v>
      </c>
      <c r="M7" s="67">
        <v>-0.25636125277637101</v>
      </c>
      <c r="N7" s="66">
        <v>128718862.6481</v>
      </c>
      <c r="O7" s="66">
        <v>6621599047.5960999</v>
      </c>
      <c r="P7" s="66">
        <v>797044</v>
      </c>
      <c r="Q7" s="66">
        <v>1132323</v>
      </c>
      <c r="R7" s="67">
        <v>-29.609837475702601</v>
      </c>
      <c r="S7" s="66">
        <v>17.413554494732999</v>
      </c>
      <c r="T7" s="66">
        <v>18.213942926973999</v>
      </c>
      <c r="U7" s="68">
        <v>-4.5963529874562399</v>
      </c>
      <c r="V7" s="56"/>
      <c r="W7" s="56"/>
    </row>
    <row r="8" spans="1:23" ht="14.25" thickBot="1" x14ac:dyDescent="0.2">
      <c r="A8" s="53">
        <v>41981</v>
      </c>
      <c r="B8" s="43" t="s">
        <v>6</v>
      </c>
      <c r="C8" s="44"/>
      <c r="D8" s="69">
        <v>590091.14080000005</v>
      </c>
      <c r="E8" s="69">
        <v>635000</v>
      </c>
      <c r="F8" s="70">
        <v>92.927738708661394</v>
      </c>
      <c r="G8" s="69">
        <v>773296.70010000002</v>
      </c>
      <c r="H8" s="70">
        <v>-23.691496326870201</v>
      </c>
      <c r="I8" s="69">
        <v>128248.87519999999</v>
      </c>
      <c r="J8" s="70">
        <v>21.7337401517552</v>
      </c>
      <c r="K8" s="69">
        <v>117662.38559999999</v>
      </c>
      <c r="L8" s="70">
        <v>15.215684430669899</v>
      </c>
      <c r="M8" s="70">
        <v>8.9973440076162994E-2</v>
      </c>
      <c r="N8" s="69">
        <v>5029072.5285999998</v>
      </c>
      <c r="O8" s="69">
        <v>251780697.94</v>
      </c>
      <c r="P8" s="69">
        <v>24057</v>
      </c>
      <c r="Q8" s="69">
        <v>33581</v>
      </c>
      <c r="R8" s="70">
        <v>-28.361275721390101</v>
      </c>
      <c r="S8" s="69">
        <v>24.5288747890427</v>
      </c>
      <c r="T8" s="69">
        <v>24.104913650576201</v>
      </c>
      <c r="U8" s="71">
        <v>1.7284165788797701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69593.832699999999</v>
      </c>
      <c r="E9" s="69">
        <v>70545</v>
      </c>
      <c r="F9" s="70">
        <v>98.651687150046101</v>
      </c>
      <c r="G9" s="69">
        <v>133848.27299999999</v>
      </c>
      <c r="H9" s="70">
        <v>-48.005430970334601</v>
      </c>
      <c r="I9" s="69">
        <v>16655.9509</v>
      </c>
      <c r="J9" s="70">
        <v>23.933084662543699</v>
      </c>
      <c r="K9" s="69">
        <v>31597.09</v>
      </c>
      <c r="L9" s="70">
        <v>23.606647506015999</v>
      </c>
      <c r="M9" s="70">
        <v>-0.47286440301939198</v>
      </c>
      <c r="N9" s="69">
        <v>770213.54029999999</v>
      </c>
      <c r="O9" s="69">
        <v>42809149.030000001</v>
      </c>
      <c r="P9" s="69">
        <v>4131</v>
      </c>
      <c r="Q9" s="69">
        <v>8785</v>
      </c>
      <c r="R9" s="70">
        <v>-52.976664769493503</v>
      </c>
      <c r="S9" s="69">
        <v>16.846727838295799</v>
      </c>
      <c r="T9" s="69">
        <v>17.583711303358001</v>
      </c>
      <c r="U9" s="71">
        <v>-4.3746386368685899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84669.023400000005</v>
      </c>
      <c r="E10" s="69">
        <v>97561</v>
      </c>
      <c r="F10" s="70">
        <v>86.785727288568197</v>
      </c>
      <c r="G10" s="69">
        <v>184044.03049999999</v>
      </c>
      <c r="H10" s="70">
        <v>-53.995235178247199</v>
      </c>
      <c r="I10" s="69">
        <v>21518.4208</v>
      </c>
      <c r="J10" s="70">
        <v>25.414750207216901</v>
      </c>
      <c r="K10" s="69">
        <v>47314.752699999997</v>
      </c>
      <c r="L10" s="70">
        <v>25.708387591522602</v>
      </c>
      <c r="M10" s="70">
        <v>-0.54520694768420497</v>
      </c>
      <c r="N10" s="69">
        <v>906499.84699999995</v>
      </c>
      <c r="O10" s="69">
        <v>59716938.231200002</v>
      </c>
      <c r="P10" s="69">
        <v>72081</v>
      </c>
      <c r="Q10" s="69">
        <v>105078</v>
      </c>
      <c r="R10" s="70">
        <v>-31.402386798378298</v>
      </c>
      <c r="S10" s="69">
        <v>1.1746371914928999</v>
      </c>
      <c r="T10" s="69">
        <v>1.5865724661679901</v>
      </c>
      <c r="U10" s="71">
        <v>-35.069149662419299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73862.917000000001</v>
      </c>
      <c r="E11" s="69">
        <v>74067</v>
      </c>
      <c r="F11" s="70">
        <v>99.724461636086303</v>
      </c>
      <c r="G11" s="69">
        <v>74829.001999999993</v>
      </c>
      <c r="H11" s="70">
        <v>-1.2910569086568999</v>
      </c>
      <c r="I11" s="69">
        <v>17014.734400000001</v>
      </c>
      <c r="J11" s="70">
        <v>23.0355570712161</v>
      </c>
      <c r="K11" s="69">
        <v>14505.525900000001</v>
      </c>
      <c r="L11" s="70">
        <v>19.3848982510818</v>
      </c>
      <c r="M11" s="70">
        <v>0.172982938867456</v>
      </c>
      <c r="N11" s="69">
        <v>713190.62060000002</v>
      </c>
      <c r="O11" s="69">
        <v>25179037.0658</v>
      </c>
      <c r="P11" s="69">
        <v>3224</v>
      </c>
      <c r="Q11" s="69">
        <v>4896</v>
      </c>
      <c r="R11" s="70">
        <v>-34.150326797385603</v>
      </c>
      <c r="S11" s="69">
        <v>22.910334057071999</v>
      </c>
      <c r="T11" s="69">
        <v>22.648506086601301</v>
      </c>
      <c r="U11" s="71">
        <v>1.1428378556960901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244543.56450000001</v>
      </c>
      <c r="E12" s="69">
        <v>273411</v>
      </c>
      <c r="F12" s="70">
        <v>89.441743199798097</v>
      </c>
      <c r="G12" s="69">
        <v>332513.81959999999</v>
      </c>
      <c r="H12" s="70">
        <v>-26.45611999099</v>
      </c>
      <c r="I12" s="69">
        <v>42986.106500000002</v>
      </c>
      <c r="J12" s="70">
        <v>17.578097623583101</v>
      </c>
      <c r="K12" s="69">
        <v>-13598.5152</v>
      </c>
      <c r="L12" s="70">
        <v>-4.0896090322978003</v>
      </c>
      <c r="M12" s="70">
        <v>-4.1610882414574197</v>
      </c>
      <c r="N12" s="69">
        <v>2259346.0485</v>
      </c>
      <c r="O12" s="69">
        <v>89036908.235599995</v>
      </c>
      <c r="P12" s="69">
        <v>2158</v>
      </c>
      <c r="Q12" s="69">
        <v>3212</v>
      </c>
      <c r="R12" s="70">
        <v>-32.8144458281445</v>
      </c>
      <c r="S12" s="69">
        <v>113.31953869323399</v>
      </c>
      <c r="T12" s="69">
        <v>97.816848848069696</v>
      </c>
      <c r="U12" s="71">
        <v>13.6805091372034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381474.01990000001</v>
      </c>
      <c r="E13" s="69">
        <v>394400</v>
      </c>
      <c r="F13" s="70">
        <v>96.722621678498996</v>
      </c>
      <c r="G13" s="69">
        <v>477044.8395</v>
      </c>
      <c r="H13" s="70">
        <v>-20.033927984666899</v>
      </c>
      <c r="I13" s="69">
        <v>70624.993900000001</v>
      </c>
      <c r="J13" s="70">
        <v>18.513710034175801</v>
      </c>
      <c r="K13" s="69">
        <v>91207.660199999998</v>
      </c>
      <c r="L13" s="70">
        <v>19.119305492455702</v>
      </c>
      <c r="M13" s="70">
        <v>-0.22566817584034499</v>
      </c>
      <c r="N13" s="69">
        <v>3401326.3229</v>
      </c>
      <c r="O13" s="69">
        <v>127120979.35609999</v>
      </c>
      <c r="P13" s="69">
        <v>10175</v>
      </c>
      <c r="Q13" s="69">
        <v>14003</v>
      </c>
      <c r="R13" s="70">
        <v>-27.336999214454099</v>
      </c>
      <c r="S13" s="69">
        <v>37.491304167076201</v>
      </c>
      <c r="T13" s="69">
        <v>36.923297786188698</v>
      </c>
      <c r="U13" s="71">
        <v>1.51503500213339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199590.92970000001</v>
      </c>
      <c r="E14" s="69">
        <v>148332</v>
      </c>
      <c r="F14" s="70">
        <v>134.55689244397701</v>
      </c>
      <c r="G14" s="69">
        <v>258428.8279</v>
      </c>
      <c r="H14" s="70">
        <v>-22.767544425333099</v>
      </c>
      <c r="I14" s="69">
        <v>36084.448700000001</v>
      </c>
      <c r="J14" s="70">
        <v>18.0792026743087</v>
      </c>
      <c r="K14" s="69">
        <v>44733.838499999998</v>
      </c>
      <c r="L14" s="70">
        <v>17.309925855992301</v>
      </c>
      <c r="M14" s="70">
        <v>-0.19335228297030699</v>
      </c>
      <c r="N14" s="69">
        <v>1837432.7971000001</v>
      </c>
      <c r="O14" s="69">
        <v>62072117.600199997</v>
      </c>
      <c r="P14" s="69">
        <v>2540</v>
      </c>
      <c r="Q14" s="69">
        <v>4004</v>
      </c>
      <c r="R14" s="70">
        <v>-36.563436563436603</v>
      </c>
      <c r="S14" s="69">
        <v>78.579106181102404</v>
      </c>
      <c r="T14" s="69">
        <v>72.610436563436593</v>
      </c>
      <c r="U14" s="71">
        <v>7.5957463856991696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109692.58010000001</v>
      </c>
      <c r="E15" s="69">
        <v>99441</v>
      </c>
      <c r="F15" s="70">
        <v>110.30920857594</v>
      </c>
      <c r="G15" s="69">
        <v>156492.41070000001</v>
      </c>
      <c r="H15" s="70">
        <v>-29.9054953468105</v>
      </c>
      <c r="I15" s="69">
        <v>9587.0953000000009</v>
      </c>
      <c r="J15" s="70">
        <v>8.7399669980048191</v>
      </c>
      <c r="K15" s="69">
        <v>24153.480200000002</v>
      </c>
      <c r="L15" s="70">
        <v>15.4342821431148</v>
      </c>
      <c r="M15" s="70">
        <v>-0.60307602794234205</v>
      </c>
      <c r="N15" s="69">
        <v>1127058.186</v>
      </c>
      <c r="O15" s="69">
        <v>48137192.1206</v>
      </c>
      <c r="P15" s="69">
        <v>3824</v>
      </c>
      <c r="Q15" s="69">
        <v>5800</v>
      </c>
      <c r="R15" s="70">
        <v>-34.068965517241402</v>
      </c>
      <c r="S15" s="69">
        <v>28.685298143305399</v>
      </c>
      <c r="T15" s="69">
        <v>27.763062568965498</v>
      </c>
      <c r="U15" s="71">
        <v>3.2150112916123001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523204.2181</v>
      </c>
      <c r="E16" s="69">
        <v>504600</v>
      </c>
      <c r="F16" s="70">
        <v>103.686923919937</v>
      </c>
      <c r="G16" s="69">
        <v>814938.00710000005</v>
      </c>
      <c r="H16" s="70">
        <v>-35.798279925383497</v>
      </c>
      <c r="I16" s="69">
        <v>37646.676700000004</v>
      </c>
      <c r="J16" s="70">
        <v>7.1954077198981201</v>
      </c>
      <c r="K16" s="69">
        <v>71042.784599999999</v>
      </c>
      <c r="L16" s="70">
        <v>8.71756918698755</v>
      </c>
      <c r="M16" s="70">
        <v>-0.47008444401544502</v>
      </c>
      <c r="N16" s="69">
        <v>5284535.8389999997</v>
      </c>
      <c r="O16" s="69">
        <v>341086311.25709999</v>
      </c>
      <c r="P16" s="69">
        <v>26959</v>
      </c>
      <c r="Q16" s="69">
        <v>46147</v>
      </c>
      <c r="R16" s="70">
        <v>-41.580167724879203</v>
      </c>
      <c r="S16" s="69">
        <v>19.407404506843701</v>
      </c>
      <c r="T16" s="69">
        <v>20.683963234879801</v>
      </c>
      <c r="U16" s="71">
        <v>-6.5776890855546997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387802.5956</v>
      </c>
      <c r="E17" s="69">
        <v>570900</v>
      </c>
      <c r="F17" s="70">
        <v>67.928287896304099</v>
      </c>
      <c r="G17" s="69">
        <v>444064.20559999999</v>
      </c>
      <c r="H17" s="70">
        <v>-12.669701653611501</v>
      </c>
      <c r="I17" s="69">
        <v>51282.518199999999</v>
      </c>
      <c r="J17" s="70">
        <v>13.223871831145599</v>
      </c>
      <c r="K17" s="69">
        <v>62682.365400000002</v>
      </c>
      <c r="L17" s="70">
        <v>14.115608646120499</v>
      </c>
      <c r="M17" s="70">
        <v>-0.18186689553358801</v>
      </c>
      <c r="N17" s="69">
        <v>3545419.2333999998</v>
      </c>
      <c r="O17" s="69">
        <v>319613080.21450001</v>
      </c>
      <c r="P17" s="69">
        <v>9453</v>
      </c>
      <c r="Q17" s="69">
        <v>12136</v>
      </c>
      <c r="R17" s="70">
        <v>-22.1077785102175</v>
      </c>
      <c r="S17" s="69">
        <v>41.024288120173502</v>
      </c>
      <c r="T17" s="69">
        <v>39.129475939354002</v>
      </c>
      <c r="U17" s="71">
        <v>4.6187570038241397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1243257.5577</v>
      </c>
      <c r="E18" s="69">
        <v>1341200</v>
      </c>
      <c r="F18" s="70">
        <v>92.697402154786701</v>
      </c>
      <c r="G18" s="69">
        <v>2062723.8717</v>
      </c>
      <c r="H18" s="70">
        <v>-39.727387908912597</v>
      </c>
      <c r="I18" s="69">
        <v>166031.22640000001</v>
      </c>
      <c r="J18" s="70">
        <v>13.3545318403014</v>
      </c>
      <c r="K18" s="69">
        <v>321722.88500000001</v>
      </c>
      <c r="L18" s="70">
        <v>15.5969923756616</v>
      </c>
      <c r="M18" s="70">
        <v>-0.48393094137521497</v>
      </c>
      <c r="N18" s="69">
        <v>12702710.2488</v>
      </c>
      <c r="O18" s="69">
        <v>753862733.12979996</v>
      </c>
      <c r="P18" s="69">
        <v>63775</v>
      </c>
      <c r="Q18" s="69">
        <v>109510</v>
      </c>
      <c r="R18" s="70">
        <v>-41.763309286823102</v>
      </c>
      <c r="S18" s="69">
        <v>19.4944344602117</v>
      </c>
      <c r="T18" s="69">
        <v>20.188824111040098</v>
      </c>
      <c r="U18" s="71">
        <v>-3.5619892038708199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510801.34240000002</v>
      </c>
      <c r="E19" s="69">
        <v>615000</v>
      </c>
      <c r="F19" s="70">
        <v>83.057128845528496</v>
      </c>
      <c r="G19" s="69">
        <v>899447.2</v>
      </c>
      <c r="H19" s="70">
        <v>-43.2094132484931</v>
      </c>
      <c r="I19" s="69">
        <v>59905.886100000003</v>
      </c>
      <c r="J19" s="70">
        <v>11.727824719201401</v>
      </c>
      <c r="K19" s="69">
        <v>57227.715199999999</v>
      </c>
      <c r="L19" s="70">
        <v>6.3625430375457297</v>
      </c>
      <c r="M19" s="70">
        <v>4.6798494237282003E-2</v>
      </c>
      <c r="N19" s="69">
        <v>5634155.2829</v>
      </c>
      <c r="O19" s="69">
        <v>253109620.8556</v>
      </c>
      <c r="P19" s="69">
        <v>12282</v>
      </c>
      <c r="Q19" s="69">
        <v>21715</v>
      </c>
      <c r="R19" s="70">
        <v>-43.440018420446698</v>
      </c>
      <c r="S19" s="69">
        <v>41.589426998860098</v>
      </c>
      <c r="T19" s="69">
        <v>51.972331683168299</v>
      </c>
      <c r="U19" s="71">
        <v>-24.9652506263017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873866.84310000006</v>
      </c>
      <c r="E20" s="69">
        <v>983300</v>
      </c>
      <c r="F20" s="70">
        <v>88.870827122953301</v>
      </c>
      <c r="G20" s="69">
        <v>1433638.7912000001</v>
      </c>
      <c r="H20" s="70">
        <v>-39.045535844593999</v>
      </c>
      <c r="I20" s="69">
        <v>68759.953200000004</v>
      </c>
      <c r="J20" s="70">
        <v>7.8684703216427598</v>
      </c>
      <c r="K20" s="69">
        <v>59633.967799999999</v>
      </c>
      <c r="L20" s="70">
        <v>4.1596229235736999</v>
      </c>
      <c r="M20" s="70">
        <v>0.15303334218187001</v>
      </c>
      <c r="N20" s="69">
        <v>7613029.6960000005</v>
      </c>
      <c r="O20" s="69">
        <v>392025937.66579998</v>
      </c>
      <c r="P20" s="69">
        <v>36737</v>
      </c>
      <c r="Q20" s="69">
        <v>49188</v>
      </c>
      <c r="R20" s="70">
        <v>-25.313084492152601</v>
      </c>
      <c r="S20" s="69">
        <v>23.787104093965201</v>
      </c>
      <c r="T20" s="69">
        <v>22.828042622184299</v>
      </c>
      <c r="U20" s="71">
        <v>4.0318546889625599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343916.55300000001</v>
      </c>
      <c r="E21" s="69">
        <v>332200</v>
      </c>
      <c r="F21" s="70">
        <v>103.52695755568899</v>
      </c>
      <c r="G21" s="69">
        <v>429261.68410000001</v>
      </c>
      <c r="H21" s="70">
        <v>-19.881842303008401</v>
      </c>
      <c r="I21" s="69">
        <v>35527.275199999996</v>
      </c>
      <c r="J21" s="70">
        <v>10.330202163895301</v>
      </c>
      <c r="K21" s="69">
        <v>53398.806299999997</v>
      </c>
      <c r="L21" s="70">
        <v>12.439686158329501</v>
      </c>
      <c r="M21" s="70">
        <v>-0.33468034846314498</v>
      </c>
      <c r="N21" s="69">
        <v>2918089.6192000001</v>
      </c>
      <c r="O21" s="69">
        <v>148018689.57319999</v>
      </c>
      <c r="P21" s="69">
        <v>30720</v>
      </c>
      <c r="Q21" s="69">
        <v>43143</v>
      </c>
      <c r="R21" s="70">
        <v>-28.794937765106699</v>
      </c>
      <c r="S21" s="69">
        <v>11.195200292968799</v>
      </c>
      <c r="T21" s="69">
        <v>10.7479674292469</v>
      </c>
      <c r="U21" s="71">
        <v>3.99486254839689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827000.28410000005</v>
      </c>
      <c r="E22" s="69">
        <v>895700</v>
      </c>
      <c r="F22" s="70">
        <v>92.330052930668799</v>
      </c>
      <c r="G22" s="69">
        <v>1250891.8032</v>
      </c>
      <c r="H22" s="70">
        <v>-33.887144996522601</v>
      </c>
      <c r="I22" s="69">
        <v>61026.771500000003</v>
      </c>
      <c r="J22" s="70">
        <v>7.3792926886855499</v>
      </c>
      <c r="K22" s="69">
        <v>178210.0661</v>
      </c>
      <c r="L22" s="70">
        <v>14.246641127882301</v>
      </c>
      <c r="M22" s="70">
        <v>-0.65755710193297601</v>
      </c>
      <c r="N22" s="69">
        <v>7625944.1983000003</v>
      </c>
      <c r="O22" s="69">
        <v>449795679.90499997</v>
      </c>
      <c r="P22" s="69">
        <v>49338</v>
      </c>
      <c r="Q22" s="69">
        <v>76208</v>
      </c>
      <c r="R22" s="70">
        <v>-35.258765483938703</v>
      </c>
      <c r="S22" s="69">
        <v>16.761933683975801</v>
      </c>
      <c r="T22" s="69">
        <v>16.849945894131899</v>
      </c>
      <c r="U22" s="71">
        <v>-0.52507193868776203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2291251.7853000001</v>
      </c>
      <c r="E23" s="69">
        <v>2423000</v>
      </c>
      <c r="F23" s="70">
        <v>94.562599475856402</v>
      </c>
      <c r="G23" s="69">
        <v>3138177.6967000002</v>
      </c>
      <c r="H23" s="70">
        <v>-26.987825204754898</v>
      </c>
      <c r="I23" s="69">
        <v>263247.77010000002</v>
      </c>
      <c r="J23" s="70">
        <v>11.4892554274882</v>
      </c>
      <c r="K23" s="69">
        <v>258482.853</v>
      </c>
      <c r="L23" s="70">
        <v>8.2367181843084207</v>
      </c>
      <c r="M23" s="70">
        <v>1.8434170950597E-2</v>
      </c>
      <c r="N23" s="69">
        <v>20030290.667199999</v>
      </c>
      <c r="O23" s="69">
        <v>989526169.93869996</v>
      </c>
      <c r="P23" s="69">
        <v>73132</v>
      </c>
      <c r="Q23" s="69">
        <v>106889</v>
      </c>
      <c r="R23" s="70">
        <v>-31.581360102536301</v>
      </c>
      <c r="S23" s="69">
        <v>31.330358602253501</v>
      </c>
      <c r="T23" s="69">
        <v>29.7589513935017</v>
      </c>
      <c r="U23" s="71">
        <v>5.01560556232754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211516.5551</v>
      </c>
      <c r="E24" s="69">
        <v>271985</v>
      </c>
      <c r="F24" s="70">
        <v>77.767728036472604</v>
      </c>
      <c r="G24" s="69">
        <v>363571.30810000002</v>
      </c>
      <c r="H24" s="70">
        <v>-41.822539241236697</v>
      </c>
      <c r="I24" s="69">
        <v>35894.136500000001</v>
      </c>
      <c r="J24" s="70">
        <v>16.9698946179556</v>
      </c>
      <c r="K24" s="69">
        <v>49242.559500000003</v>
      </c>
      <c r="L24" s="70">
        <v>13.544126943718</v>
      </c>
      <c r="M24" s="70">
        <v>-0.27107492249666698</v>
      </c>
      <c r="N24" s="69">
        <v>2073568.4685</v>
      </c>
      <c r="O24" s="69">
        <v>103863494.7536</v>
      </c>
      <c r="P24" s="69">
        <v>23203</v>
      </c>
      <c r="Q24" s="69">
        <v>32865</v>
      </c>
      <c r="R24" s="70">
        <v>-29.3990567472996</v>
      </c>
      <c r="S24" s="69">
        <v>9.1159141102443701</v>
      </c>
      <c r="T24" s="69">
        <v>9.4816912155788806</v>
      </c>
      <c r="U24" s="71">
        <v>-4.0125115365387396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263150.87699999998</v>
      </c>
      <c r="E25" s="69">
        <v>424709</v>
      </c>
      <c r="F25" s="70">
        <v>61.960277978568897</v>
      </c>
      <c r="G25" s="69">
        <v>505456.43800000002</v>
      </c>
      <c r="H25" s="70">
        <v>-47.937971066064499</v>
      </c>
      <c r="I25" s="69">
        <v>17892.263999999999</v>
      </c>
      <c r="J25" s="70">
        <v>6.7992416380964604</v>
      </c>
      <c r="K25" s="69">
        <v>34681.381800000003</v>
      </c>
      <c r="L25" s="70">
        <v>6.8613987660792297</v>
      </c>
      <c r="M25" s="70">
        <v>-0.48409598835534301</v>
      </c>
      <c r="N25" s="69">
        <v>2924168.0106000002</v>
      </c>
      <c r="O25" s="69">
        <v>105704108.7429</v>
      </c>
      <c r="P25" s="69">
        <v>17160</v>
      </c>
      <c r="Q25" s="69">
        <v>28046</v>
      </c>
      <c r="R25" s="70">
        <v>-38.814804250160499</v>
      </c>
      <c r="S25" s="69">
        <v>15.335132692307701</v>
      </c>
      <c r="T25" s="69">
        <v>18.970553223275999</v>
      </c>
      <c r="U25" s="71">
        <v>-23.706482388586899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514911.29109999997</v>
      </c>
      <c r="E26" s="69">
        <v>504300</v>
      </c>
      <c r="F26" s="70">
        <v>102.104162423161</v>
      </c>
      <c r="G26" s="69">
        <v>646255.33319999999</v>
      </c>
      <c r="H26" s="70">
        <v>-20.3238620019794</v>
      </c>
      <c r="I26" s="69">
        <v>110048.04240000001</v>
      </c>
      <c r="J26" s="70">
        <v>21.372233295740202</v>
      </c>
      <c r="K26" s="69">
        <v>119344.05349999999</v>
      </c>
      <c r="L26" s="70">
        <v>18.4670125519979</v>
      </c>
      <c r="M26" s="70">
        <v>-7.7892536975041005E-2</v>
      </c>
      <c r="N26" s="69">
        <v>4606961.1612</v>
      </c>
      <c r="O26" s="69">
        <v>213168425.21630001</v>
      </c>
      <c r="P26" s="69">
        <v>43731</v>
      </c>
      <c r="Q26" s="69">
        <v>57659</v>
      </c>
      <c r="R26" s="70">
        <v>-24.155812622487399</v>
      </c>
      <c r="S26" s="69">
        <v>11.774514442843801</v>
      </c>
      <c r="T26" s="69">
        <v>12.1243684958116</v>
      </c>
      <c r="U26" s="71">
        <v>-2.97128221011666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220022.9032</v>
      </c>
      <c r="E27" s="69">
        <v>271289</v>
      </c>
      <c r="F27" s="70">
        <v>81.102773499847004</v>
      </c>
      <c r="G27" s="69">
        <v>320686.78399999999</v>
      </c>
      <c r="H27" s="70">
        <v>-31.390093331691499</v>
      </c>
      <c r="I27" s="69">
        <v>61399.299599999998</v>
      </c>
      <c r="J27" s="70">
        <v>27.905867392445199</v>
      </c>
      <c r="K27" s="69">
        <v>92778.609400000001</v>
      </c>
      <c r="L27" s="70">
        <v>28.9312232461691</v>
      </c>
      <c r="M27" s="70">
        <v>-0.33821707398860801</v>
      </c>
      <c r="N27" s="69">
        <v>2067213.4687999999</v>
      </c>
      <c r="O27" s="69">
        <v>95841175.697400004</v>
      </c>
      <c r="P27" s="69">
        <v>30210</v>
      </c>
      <c r="Q27" s="69">
        <v>43520</v>
      </c>
      <c r="R27" s="70">
        <v>-30.583639705882302</v>
      </c>
      <c r="S27" s="69">
        <v>7.28311496855346</v>
      </c>
      <c r="T27" s="69">
        <v>7.4463152688419099</v>
      </c>
      <c r="U27" s="71">
        <v>-2.2408035709048599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1062635.3337000001</v>
      </c>
      <c r="E28" s="69">
        <v>1468200</v>
      </c>
      <c r="F28" s="70">
        <v>72.376742521454801</v>
      </c>
      <c r="G28" s="69">
        <v>1383470.0648000001</v>
      </c>
      <c r="H28" s="70">
        <v>-23.1905799238512</v>
      </c>
      <c r="I28" s="69">
        <v>37485.672400000003</v>
      </c>
      <c r="J28" s="70">
        <v>3.52761396230617</v>
      </c>
      <c r="K28" s="69">
        <v>33305.748500000002</v>
      </c>
      <c r="L28" s="70">
        <v>2.4074065169465602</v>
      </c>
      <c r="M28" s="70">
        <v>0.12550157520104999</v>
      </c>
      <c r="N28" s="69">
        <v>9046460.4353999998</v>
      </c>
      <c r="O28" s="69">
        <v>342537704.56010002</v>
      </c>
      <c r="P28" s="69">
        <v>44936</v>
      </c>
      <c r="Q28" s="69">
        <v>55800</v>
      </c>
      <c r="R28" s="70">
        <v>-19.469534050179199</v>
      </c>
      <c r="S28" s="69">
        <v>23.6477508834787</v>
      </c>
      <c r="T28" s="69">
        <v>24.544417410394299</v>
      </c>
      <c r="U28" s="71">
        <v>-3.7917624019880001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614049.11380000005</v>
      </c>
      <c r="E29" s="69">
        <v>616200</v>
      </c>
      <c r="F29" s="70">
        <v>99.650943492372605</v>
      </c>
      <c r="G29" s="69">
        <v>591853.70409999997</v>
      </c>
      <c r="H29" s="70">
        <v>3.7501513543370302</v>
      </c>
      <c r="I29" s="69">
        <v>72124.297200000001</v>
      </c>
      <c r="J29" s="70">
        <v>11.74568867198</v>
      </c>
      <c r="K29" s="69">
        <v>91852.759300000005</v>
      </c>
      <c r="L29" s="70">
        <v>15.5195040030501</v>
      </c>
      <c r="M29" s="70">
        <v>-0.21478355413978301</v>
      </c>
      <c r="N29" s="69">
        <v>5415140.8021999998</v>
      </c>
      <c r="O29" s="69">
        <v>232209986.90630001</v>
      </c>
      <c r="P29" s="69">
        <v>98292</v>
      </c>
      <c r="Q29" s="69">
        <v>112089</v>
      </c>
      <c r="R29" s="70">
        <v>-12.3089687658914</v>
      </c>
      <c r="S29" s="69">
        <v>6.24719319781875</v>
      </c>
      <c r="T29" s="69">
        <v>6.8167998465505102</v>
      </c>
      <c r="U29" s="71">
        <v>-9.1178010779408503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706985.15910000005</v>
      </c>
      <c r="E30" s="69">
        <v>867400</v>
      </c>
      <c r="F30" s="70">
        <v>81.506243843670703</v>
      </c>
      <c r="G30" s="69">
        <v>1030775.9497</v>
      </c>
      <c r="H30" s="70">
        <v>-31.4123346294835</v>
      </c>
      <c r="I30" s="69">
        <v>81739.244699999996</v>
      </c>
      <c r="J30" s="70">
        <v>11.5616634448246</v>
      </c>
      <c r="K30" s="69">
        <v>158814.54029999999</v>
      </c>
      <c r="L30" s="70">
        <v>15.4072803450858</v>
      </c>
      <c r="M30" s="70">
        <v>-0.48531636621184099</v>
      </c>
      <c r="N30" s="69">
        <v>6639369.8658999996</v>
      </c>
      <c r="O30" s="69">
        <v>406164275.29610002</v>
      </c>
      <c r="P30" s="69">
        <v>51506</v>
      </c>
      <c r="Q30" s="69">
        <v>69841</v>
      </c>
      <c r="R30" s="70">
        <v>-26.252487793702802</v>
      </c>
      <c r="S30" s="69">
        <v>13.726267990137099</v>
      </c>
      <c r="T30" s="69">
        <v>14.156212422502501</v>
      </c>
      <c r="U30" s="71">
        <v>-3.1322747936613702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660418.09739999997</v>
      </c>
      <c r="E31" s="69">
        <v>876000</v>
      </c>
      <c r="F31" s="70">
        <v>75.390193767123293</v>
      </c>
      <c r="G31" s="69">
        <v>1508246.0390000001</v>
      </c>
      <c r="H31" s="70">
        <v>-56.212840589465699</v>
      </c>
      <c r="I31" s="69">
        <v>19628.059099999999</v>
      </c>
      <c r="J31" s="70">
        <v>2.9720656016656299</v>
      </c>
      <c r="K31" s="69">
        <v>29800.423500000001</v>
      </c>
      <c r="L31" s="70">
        <v>1.97583303581943</v>
      </c>
      <c r="M31" s="70">
        <v>-0.34134965900736303</v>
      </c>
      <c r="N31" s="69">
        <v>5615895.7280999999</v>
      </c>
      <c r="O31" s="69">
        <v>366639434.27819997</v>
      </c>
      <c r="P31" s="69">
        <v>25395</v>
      </c>
      <c r="Q31" s="69">
        <v>34038</v>
      </c>
      <c r="R31" s="70">
        <v>-25.392208707914701</v>
      </c>
      <c r="S31" s="69">
        <v>26.005831754282301</v>
      </c>
      <c r="T31" s="69">
        <v>27.303353540161002</v>
      </c>
      <c r="U31" s="71">
        <v>-4.9893493049496396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104707.149</v>
      </c>
      <c r="E32" s="69">
        <v>132344</v>
      </c>
      <c r="F32" s="70">
        <v>79.117412954119601</v>
      </c>
      <c r="G32" s="69">
        <v>176038.28829999999</v>
      </c>
      <c r="H32" s="70">
        <v>-40.5202413570616</v>
      </c>
      <c r="I32" s="69">
        <v>28757.319200000002</v>
      </c>
      <c r="J32" s="70">
        <v>27.464523172147501</v>
      </c>
      <c r="K32" s="69">
        <v>41416.744599999998</v>
      </c>
      <c r="L32" s="70">
        <v>23.5271229912317</v>
      </c>
      <c r="M32" s="70">
        <v>-0.30565959546709498</v>
      </c>
      <c r="N32" s="69">
        <v>980608.48060000001</v>
      </c>
      <c r="O32" s="69">
        <v>50048279.439800002</v>
      </c>
      <c r="P32" s="69">
        <v>23195</v>
      </c>
      <c r="Q32" s="69">
        <v>32003</v>
      </c>
      <c r="R32" s="70">
        <v>-27.5224197731463</v>
      </c>
      <c r="S32" s="69">
        <v>4.5142120715671501</v>
      </c>
      <c r="T32" s="69">
        <v>4.7487948254851098</v>
      </c>
      <c r="U32" s="71">
        <v>-5.19653818205588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21.545300000000001</v>
      </c>
      <c r="H33" s="72"/>
      <c r="I33" s="72"/>
      <c r="J33" s="72"/>
      <c r="K33" s="69">
        <v>1.0476000000000001</v>
      </c>
      <c r="L33" s="70">
        <v>4.86231335836586</v>
      </c>
      <c r="M33" s="72"/>
      <c r="N33" s="69">
        <v>13.6753</v>
      </c>
      <c r="O33" s="69">
        <v>5022.1523999999999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197248.7629</v>
      </c>
      <c r="E35" s="69">
        <v>139498</v>
      </c>
      <c r="F35" s="70">
        <v>141.398989877991</v>
      </c>
      <c r="G35" s="69">
        <v>340138.20600000001</v>
      </c>
      <c r="H35" s="70">
        <v>-42.009230536131</v>
      </c>
      <c r="I35" s="69">
        <v>15610.2691</v>
      </c>
      <c r="J35" s="70">
        <v>7.9140010160236098</v>
      </c>
      <c r="K35" s="69">
        <v>23666.9732</v>
      </c>
      <c r="L35" s="70">
        <v>6.9580461067052299</v>
      </c>
      <c r="M35" s="70">
        <v>-0.34041970774699698</v>
      </c>
      <c r="N35" s="69">
        <v>1964285.7142</v>
      </c>
      <c r="O35" s="69">
        <v>62355642.441299997</v>
      </c>
      <c r="P35" s="69">
        <v>12297</v>
      </c>
      <c r="Q35" s="69">
        <v>18578</v>
      </c>
      <c r="R35" s="70">
        <v>-33.808806114759399</v>
      </c>
      <c r="S35" s="69">
        <v>16.0403970805888</v>
      </c>
      <c r="T35" s="69">
        <v>16.905911578210802</v>
      </c>
      <c r="U35" s="71">
        <v>-5.39584209339447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313900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137538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117300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145359.82930000001</v>
      </c>
      <c r="E39" s="69">
        <v>314206</v>
      </c>
      <c r="F39" s="70">
        <v>46.2625886520308</v>
      </c>
      <c r="G39" s="69">
        <v>270088.03470000002</v>
      </c>
      <c r="H39" s="70">
        <v>-46.180574248149</v>
      </c>
      <c r="I39" s="69">
        <v>7114.3161</v>
      </c>
      <c r="J39" s="70">
        <v>4.8942793440663497</v>
      </c>
      <c r="K39" s="69">
        <v>18661.2624</v>
      </c>
      <c r="L39" s="70">
        <v>6.9093258502650698</v>
      </c>
      <c r="M39" s="70">
        <v>-0.61876555039491898</v>
      </c>
      <c r="N39" s="69">
        <v>1678941.4527</v>
      </c>
      <c r="O39" s="69">
        <v>96052654.213599995</v>
      </c>
      <c r="P39" s="69">
        <v>267</v>
      </c>
      <c r="Q39" s="69">
        <v>446</v>
      </c>
      <c r="R39" s="70">
        <v>-40.1345291479821</v>
      </c>
      <c r="S39" s="69">
        <v>544.41883632958798</v>
      </c>
      <c r="T39" s="69">
        <v>671.68947331838604</v>
      </c>
      <c r="U39" s="71">
        <v>-23.377339007379401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403851.89689999999</v>
      </c>
      <c r="E40" s="69">
        <v>390260</v>
      </c>
      <c r="F40" s="70">
        <v>103.482779915953</v>
      </c>
      <c r="G40" s="69">
        <v>669573.23549999995</v>
      </c>
      <c r="H40" s="70">
        <v>-39.685179232346997</v>
      </c>
      <c r="I40" s="69">
        <v>29464.083200000001</v>
      </c>
      <c r="J40" s="70">
        <v>7.2957644686501899</v>
      </c>
      <c r="K40" s="69">
        <v>41729.341500000002</v>
      </c>
      <c r="L40" s="70">
        <v>6.2322296184432799</v>
      </c>
      <c r="M40" s="70">
        <v>-0.29392407977489898</v>
      </c>
      <c r="N40" s="69">
        <v>4172676.2514</v>
      </c>
      <c r="O40" s="69">
        <v>183043250.2757</v>
      </c>
      <c r="P40" s="69">
        <v>2237</v>
      </c>
      <c r="Q40" s="69">
        <v>3100</v>
      </c>
      <c r="R40" s="70">
        <v>-27.838709677419399</v>
      </c>
      <c r="S40" s="69">
        <v>180.53281041573501</v>
      </c>
      <c r="T40" s="69">
        <v>187.62233732258099</v>
      </c>
      <c r="U40" s="71">
        <v>-3.9270019064785999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125200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41241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19892.9728</v>
      </c>
      <c r="E44" s="75"/>
      <c r="F44" s="75"/>
      <c r="G44" s="74">
        <v>19061.405500000001</v>
      </c>
      <c r="H44" s="76">
        <v>4.3625707453734099</v>
      </c>
      <c r="I44" s="74">
        <v>1603.1171999999999</v>
      </c>
      <c r="J44" s="76">
        <v>8.0587110640396595</v>
      </c>
      <c r="K44" s="74">
        <v>2910.3258000000001</v>
      </c>
      <c r="L44" s="76">
        <v>15.268159527900499</v>
      </c>
      <c r="M44" s="76">
        <v>-0.44916228966530097</v>
      </c>
      <c r="N44" s="74">
        <v>135244.45740000001</v>
      </c>
      <c r="O44" s="74">
        <v>11067418.426200001</v>
      </c>
      <c r="P44" s="74">
        <v>29</v>
      </c>
      <c r="Q44" s="74">
        <v>43</v>
      </c>
      <c r="R44" s="76">
        <v>-32.558139534883701</v>
      </c>
      <c r="S44" s="74">
        <v>685.96457931034502</v>
      </c>
      <c r="T44" s="74">
        <v>310.966772093023</v>
      </c>
      <c r="U44" s="77">
        <v>54.667226053324299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64416</v>
      </c>
      <c r="D2" s="32">
        <v>590091.91438974405</v>
      </c>
      <c r="E2" s="32">
        <v>461842.27188461501</v>
      </c>
      <c r="F2" s="32">
        <v>128249.64250512799</v>
      </c>
      <c r="G2" s="32">
        <v>461842.27188461501</v>
      </c>
      <c r="H2" s="32">
        <v>0.21733841691045799</v>
      </c>
    </row>
    <row r="3" spans="1:8" ht="14.25" x14ac:dyDescent="0.2">
      <c r="A3" s="32">
        <v>2</v>
      </c>
      <c r="B3" s="33">
        <v>13</v>
      </c>
      <c r="C3" s="32">
        <v>8139.3639999999996</v>
      </c>
      <c r="D3" s="32">
        <v>69593.865504515503</v>
      </c>
      <c r="E3" s="32">
        <v>52937.888263966401</v>
      </c>
      <c r="F3" s="32">
        <v>16655.977240549098</v>
      </c>
      <c r="G3" s="32">
        <v>52937.888263966401</v>
      </c>
      <c r="H3" s="32">
        <v>0.23933111230139101</v>
      </c>
    </row>
    <row r="4" spans="1:8" ht="14.25" x14ac:dyDescent="0.2">
      <c r="A4" s="32">
        <v>3</v>
      </c>
      <c r="B4" s="33">
        <v>14</v>
      </c>
      <c r="C4" s="32">
        <v>93688</v>
      </c>
      <c r="D4" s="32">
        <v>84670.847309401695</v>
      </c>
      <c r="E4" s="32">
        <v>63150.602660683799</v>
      </c>
      <c r="F4" s="32">
        <v>21520.2446487179</v>
      </c>
      <c r="G4" s="32">
        <v>63150.602660683799</v>
      </c>
      <c r="H4" s="32">
        <v>0.25416356789343703</v>
      </c>
    </row>
    <row r="5" spans="1:8" ht="14.25" x14ac:dyDescent="0.2">
      <c r="A5" s="32">
        <v>4</v>
      </c>
      <c r="B5" s="33">
        <v>15</v>
      </c>
      <c r="C5" s="32">
        <v>4055</v>
      </c>
      <c r="D5" s="32">
        <v>73862.950241025595</v>
      </c>
      <c r="E5" s="32">
        <v>56848.182991453003</v>
      </c>
      <c r="F5" s="32">
        <v>17014.7672495726</v>
      </c>
      <c r="G5" s="32">
        <v>56848.182991453003</v>
      </c>
      <c r="H5" s="32">
        <v>0.23035591178054701</v>
      </c>
    </row>
    <row r="6" spans="1:8" ht="14.25" x14ac:dyDescent="0.2">
      <c r="A6" s="32">
        <v>5</v>
      </c>
      <c r="B6" s="33">
        <v>16</v>
      </c>
      <c r="C6" s="32">
        <v>3369</v>
      </c>
      <c r="D6" s="32">
        <v>244543.592364957</v>
      </c>
      <c r="E6" s="32">
        <v>201557.45425555599</v>
      </c>
      <c r="F6" s="32">
        <v>42986.138109401698</v>
      </c>
      <c r="G6" s="32">
        <v>201557.45425555599</v>
      </c>
      <c r="H6" s="32">
        <v>0.175781085464914</v>
      </c>
    </row>
    <row r="7" spans="1:8" ht="14.25" x14ac:dyDescent="0.2">
      <c r="A7" s="32">
        <v>6</v>
      </c>
      <c r="B7" s="33">
        <v>17</v>
      </c>
      <c r="C7" s="32">
        <v>19486</v>
      </c>
      <c r="D7" s="32">
        <v>381474.23594957299</v>
      </c>
      <c r="E7" s="32">
        <v>310849.03607435903</v>
      </c>
      <c r="F7" s="32">
        <v>70625.199875213701</v>
      </c>
      <c r="G7" s="32">
        <v>310849.03607435903</v>
      </c>
      <c r="H7" s="32">
        <v>0.18513753543384701</v>
      </c>
    </row>
    <row r="8" spans="1:8" ht="14.25" x14ac:dyDescent="0.2">
      <c r="A8" s="32">
        <v>7</v>
      </c>
      <c r="B8" s="33">
        <v>18</v>
      </c>
      <c r="C8" s="32">
        <v>114350</v>
      </c>
      <c r="D8" s="32">
        <v>199590.934195726</v>
      </c>
      <c r="E8" s="32">
        <v>163506.47984871801</v>
      </c>
      <c r="F8" s="32">
        <v>36084.454347008497</v>
      </c>
      <c r="G8" s="32">
        <v>163506.47984871801</v>
      </c>
      <c r="H8" s="32">
        <v>0.18079205096371101</v>
      </c>
    </row>
    <row r="9" spans="1:8" ht="14.25" x14ac:dyDescent="0.2">
      <c r="A9" s="32">
        <v>8</v>
      </c>
      <c r="B9" s="33">
        <v>19</v>
      </c>
      <c r="C9" s="32">
        <v>14602</v>
      </c>
      <c r="D9" s="32">
        <v>109692.731805128</v>
      </c>
      <c r="E9" s="32">
        <v>100105.486335043</v>
      </c>
      <c r="F9" s="32">
        <v>9587.2454700854705</v>
      </c>
      <c r="G9" s="32">
        <v>100105.486335043</v>
      </c>
      <c r="H9" s="32">
        <v>8.7400918112946993E-2</v>
      </c>
    </row>
    <row r="10" spans="1:8" ht="14.25" x14ac:dyDescent="0.2">
      <c r="A10" s="32">
        <v>9</v>
      </c>
      <c r="B10" s="33">
        <v>21</v>
      </c>
      <c r="C10" s="32">
        <v>122304</v>
      </c>
      <c r="D10" s="32">
        <v>523203.96747521398</v>
      </c>
      <c r="E10" s="32">
        <v>485557.54122991499</v>
      </c>
      <c r="F10" s="32">
        <v>37646.426245299102</v>
      </c>
      <c r="G10" s="32">
        <v>485557.54122991499</v>
      </c>
      <c r="H10" s="36">
        <v>7.1953632972178494E-2</v>
      </c>
    </row>
    <row r="11" spans="1:8" ht="14.25" x14ac:dyDescent="0.2">
      <c r="A11" s="32">
        <v>10</v>
      </c>
      <c r="B11" s="33">
        <v>22</v>
      </c>
      <c r="C11" s="32">
        <v>21339</v>
      </c>
      <c r="D11" s="32">
        <v>387802.690205983</v>
      </c>
      <c r="E11" s="32">
        <v>336520.07711196598</v>
      </c>
      <c r="F11" s="32">
        <v>51282.613094017099</v>
      </c>
      <c r="G11" s="32">
        <v>336520.07711196598</v>
      </c>
      <c r="H11" s="32">
        <v>0.13223893074794801</v>
      </c>
    </row>
    <row r="12" spans="1:8" ht="14.25" x14ac:dyDescent="0.2">
      <c r="A12" s="32">
        <v>11</v>
      </c>
      <c r="B12" s="33">
        <v>23</v>
      </c>
      <c r="C12" s="32">
        <v>141519.67499999999</v>
      </c>
      <c r="D12" s="32">
        <v>1243257.44865726</v>
      </c>
      <c r="E12" s="32">
        <v>1077226.32155299</v>
      </c>
      <c r="F12" s="32">
        <v>166031.127104274</v>
      </c>
      <c r="G12" s="32">
        <v>1077226.32155299</v>
      </c>
      <c r="H12" s="32">
        <v>0.13354525024852201</v>
      </c>
    </row>
    <row r="13" spans="1:8" ht="14.25" x14ac:dyDescent="0.2">
      <c r="A13" s="32">
        <v>12</v>
      </c>
      <c r="B13" s="33">
        <v>24</v>
      </c>
      <c r="C13" s="32">
        <v>21583.705999999998</v>
      </c>
      <c r="D13" s="32">
        <v>510801.32041538501</v>
      </c>
      <c r="E13" s="32">
        <v>450895.45740000001</v>
      </c>
      <c r="F13" s="32">
        <v>59905.863015384602</v>
      </c>
      <c r="G13" s="32">
        <v>450895.45740000001</v>
      </c>
      <c r="H13" s="32">
        <v>0.117278207046664</v>
      </c>
    </row>
    <row r="14" spans="1:8" ht="14.25" x14ac:dyDescent="0.2">
      <c r="A14" s="32">
        <v>13</v>
      </c>
      <c r="B14" s="33">
        <v>25</v>
      </c>
      <c r="C14" s="32">
        <v>77235</v>
      </c>
      <c r="D14" s="32">
        <v>873866.97979999997</v>
      </c>
      <c r="E14" s="32">
        <v>805106.88989999995</v>
      </c>
      <c r="F14" s="32">
        <v>68760.089900000006</v>
      </c>
      <c r="G14" s="32">
        <v>805106.88989999995</v>
      </c>
      <c r="H14" s="32">
        <v>7.8684847338821501E-2</v>
      </c>
    </row>
    <row r="15" spans="1:8" ht="14.25" x14ac:dyDescent="0.2">
      <c r="A15" s="32">
        <v>14</v>
      </c>
      <c r="B15" s="33">
        <v>26</v>
      </c>
      <c r="C15" s="32">
        <v>63931</v>
      </c>
      <c r="D15" s="32">
        <v>343916.22309866903</v>
      </c>
      <c r="E15" s="32">
        <v>308389.27789900202</v>
      </c>
      <c r="F15" s="32">
        <v>35526.9451996672</v>
      </c>
      <c r="G15" s="32">
        <v>308389.27789900202</v>
      </c>
      <c r="H15" s="32">
        <v>0.103301161194349</v>
      </c>
    </row>
    <row r="16" spans="1:8" ht="14.25" x14ac:dyDescent="0.2">
      <c r="A16" s="32">
        <v>15</v>
      </c>
      <c r="B16" s="33">
        <v>27</v>
      </c>
      <c r="C16" s="32">
        <v>106869.3</v>
      </c>
      <c r="D16" s="32">
        <v>827001.04213333305</v>
      </c>
      <c r="E16" s="32">
        <v>765973.51260000002</v>
      </c>
      <c r="F16" s="32">
        <v>61027.529533333298</v>
      </c>
      <c r="G16" s="32">
        <v>765973.51260000002</v>
      </c>
      <c r="H16" s="32">
        <v>7.3793775852938004E-2</v>
      </c>
    </row>
    <row r="17" spans="1:8" ht="14.25" x14ac:dyDescent="0.2">
      <c r="A17" s="32">
        <v>16</v>
      </c>
      <c r="B17" s="33">
        <v>29</v>
      </c>
      <c r="C17" s="32">
        <v>175856</v>
      </c>
      <c r="D17" s="32">
        <v>2291253.2255709399</v>
      </c>
      <c r="E17" s="32">
        <v>2028004.0407811999</v>
      </c>
      <c r="F17" s="32">
        <v>263249.18478974397</v>
      </c>
      <c r="G17" s="32">
        <v>2028004.0407811999</v>
      </c>
      <c r="H17" s="32">
        <v>0.11489309948451699</v>
      </c>
    </row>
    <row r="18" spans="1:8" ht="14.25" x14ac:dyDescent="0.2">
      <c r="A18" s="32">
        <v>17</v>
      </c>
      <c r="B18" s="33">
        <v>31</v>
      </c>
      <c r="C18" s="32">
        <v>25291.375</v>
      </c>
      <c r="D18" s="32">
        <v>211516.55940549099</v>
      </c>
      <c r="E18" s="32">
        <v>175622.41442021</v>
      </c>
      <c r="F18" s="32">
        <v>35894.144985281302</v>
      </c>
      <c r="G18" s="32">
        <v>175622.41442021</v>
      </c>
      <c r="H18" s="32">
        <v>0.16969898284166901</v>
      </c>
    </row>
    <row r="19" spans="1:8" ht="14.25" x14ac:dyDescent="0.2">
      <c r="A19" s="32">
        <v>18</v>
      </c>
      <c r="B19" s="33">
        <v>32</v>
      </c>
      <c r="C19" s="32">
        <v>16932.539000000001</v>
      </c>
      <c r="D19" s="32">
        <v>263150.881898797</v>
      </c>
      <c r="E19" s="32">
        <v>245258.614418474</v>
      </c>
      <c r="F19" s="32">
        <v>17892.2674803236</v>
      </c>
      <c r="G19" s="32">
        <v>245258.614418474</v>
      </c>
      <c r="H19" s="32">
        <v>6.7992428340804906E-2</v>
      </c>
    </row>
    <row r="20" spans="1:8" ht="14.25" x14ac:dyDescent="0.2">
      <c r="A20" s="32">
        <v>19</v>
      </c>
      <c r="B20" s="33">
        <v>33</v>
      </c>
      <c r="C20" s="32">
        <v>35093.955000000002</v>
      </c>
      <c r="D20" s="32">
        <v>514911.28228427499</v>
      </c>
      <c r="E20" s="32">
        <v>404863.23726865201</v>
      </c>
      <c r="F20" s="32">
        <v>110048.04501562301</v>
      </c>
      <c r="G20" s="32">
        <v>404863.23726865201</v>
      </c>
      <c r="H20" s="32">
        <v>0.213722341696268</v>
      </c>
    </row>
    <row r="21" spans="1:8" ht="14.25" x14ac:dyDescent="0.2">
      <c r="A21" s="32">
        <v>20</v>
      </c>
      <c r="B21" s="33">
        <v>34</v>
      </c>
      <c r="C21" s="32">
        <v>36581.201000000001</v>
      </c>
      <c r="D21" s="32">
        <v>220022.804107798</v>
      </c>
      <c r="E21" s="32">
        <v>158623.61352928501</v>
      </c>
      <c r="F21" s="32">
        <v>61399.190578513102</v>
      </c>
      <c r="G21" s="32">
        <v>158623.61352928501</v>
      </c>
      <c r="H21" s="32">
        <v>0.27905830410392901</v>
      </c>
    </row>
    <row r="22" spans="1:8" ht="14.25" x14ac:dyDescent="0.2">
      <c r="A22" s="32">
        <v>21</v>
      </c>
      <c r="B22" s="33">
        <v>35</v>
      </c>
      <c r="C22" s="32">
        <v>45530.158000000003</v>
      </c>
      <c r="D22" s="32">
        <v>1062635.3316522101</v>
      </c>
      <c r="E22" s="32">
        <v>1025149.66730885</v>
      </c>
      <c r="F22" s="32">
        <v>37485.664343362798</v>
      </c>
      <c r="G22" s="32">
        <v>1025149.66730885</v>
      </c>
      <c r="H22" s="32">
        <v>3.5276132109290197E-2</v>
      </c>
    </row>
    <row r="23" spans="1:8" ht="14.25" x14ac:dyDescent="0.2">
      <c r="A23" s="32">
        <v>22</v>
      </c>
      <c r="B23" s="33">
        <v>36</v>
      </c>
      <c r="C23" s="32">
        <v>157115.85800000001</v>
      </c>
      <c r="D23" s="32">
        <v>614049.11279646005</v>
      </c>
      <c r="E23" s="32">
        <v>541924.79227498197</v>
      </c>
      <c r="F23" s="32">
        <v>72124.320521477799</v>
      </c>
      <c r="G23" s="32">
        <v>541924.79227498197</v>
      </c>
      <c r="H23" s="32">
        <v>0.11745692489158401</v>
      </c>
    </row>
    <row r="24" spans="1:8" ht="14.25" x14ac:dyDescent="0.2">
      <c r="A24" s="32">
        <v>23</v>
      </c>
      <c r="B24" s="33">
        <v>37</v>
      </c>
      <c r="C24" s="32">
        <v>75441.226999999999</v>
      </c>
      <c r="D24" s="32">
        <v>706985.15884247795</v>
      </c>
      <c r="E24" s="32">
        <v>625245.91072620696</v>
      </c>
      <c r="F24" s="32">
        <v>81739.248116271396</v>
      </c>
      <c r="G24" s="32">
        <v>625245.91072620696</v>
      </c>
      <c r="H24" s="32">
        <v>0.115616639322529</v>
      </c>
    </row>
    <row r="25" spans="1:8" ht="14.25" x14ac:dyDescent="0.2">
      <c r="A25" s="32">
        <v>24</v>
      </c>
      <c r="B25" s="33">
        <v>38</v>
      </c>
      <c r="C25" s="32">
        <v>134523.69</v>
      </c>
      <c r="D25" s="32">
        <v>660418.02396902698</v>
      </c>
      <c r="E25" s="32">
        <v>640790.04985929199</v>
      </c>
      <c r="F25" s="32">
        <v>19627.9741097345</v>
      </c>
      <c r="G25" s="32">
        <v>640790.04985929199</v>
      </c>
      <c r="H25" s="32">
        <v>2.9720530629635099E-2</v>
      </c>
    </row>
    <row r="26" spans="1:8" ht="14.25" x14ac:dyDescent="0.2">
      <c r="A26" s="32">
        <v>25</v>
      </c>
      <c r="B26" s="33">
        <v>39</v>
      </c>
      <c r="C26" s="32">
        <v>84857.494999999995</v>
      </c>
      <c r="D26" s="32">
        <v>104707.08887847399</v>
      </c>
      <c r="E26" s="32">
        <v>75949.819688064497</v>
      </c>
      <c r="F26" s="32">
        <v>28757.269190409101</v>
      </c>
      <c r="G26" s="32">
        <v>75949.819688064497</v>
      </c>
      <c r="H26" s="32">
        <v>0.274644911805214</v>
      </c>
    </row>
    <row r="27" spans="1:8" ht="14.25" x14ac:dyDescent="0.2">
      <c r="A27" s="32">
        <v>26</v>
      </c>
      <c r="B27" s="33">
        <v>42</v>
      </c>
      <c r="C27" s="32">
        <v>11228.462</v>
      </c>
      <c r="D27" s="32">
        <v>197248.7629</v>
      </c>
      <c r="E27" s="32">
        <v>181638.48639999999</v>
      </c>
      <c r="F27" s="32">
        <v>15610.2765</v>
      </c>
      <c r="G27" s="32">
        <v>181638.48639999999</v>
      </c>
      <c r="H27" s="32">
        <v>7.9140047676314204E-2</v>
      </c>
    </row>
    <row r="28" spans="1:8" ht="14.25" x14ac:dyDescent="0.2">
      <c r="A28" s="32">
        <v>27</v>
      </c>
      <c r="B28" s="33">
        <v>75</v>
      </c>
      <c r="C28" s="32">
        <v>269</v>
      </c>
      <c r="D28" s="32">
        <v>145359.829059829</v>
      </c>
      <c r="E28" s="32">
        <v>138245.51282051299</v>
      </c>
      <c r="F28" s="32">
        <v>7114.3162393162402</v>
      </c>
      <c r="G28" s="32">
        <v>138245.51282051299</v>
      </c>
      <c r="H28" s="32">
        <v>4.8942794479952499E-2</v>
      </c>
    </row>
    <row r="29" spans="1:8" ht="14.25" x14ac:dyDescent="0.2">
      <c r="A29" s="32">
        <v>28</v>
      </c>
      <c r="B29" s="33">
        <v>76</v>
      </c>
      <c r="C29" s="32">
        <v>2690</v>
      </c>
      <c r="D29" s="32">
        <v>403851.88631367497</v>
      </c>
      <c r="E29" s="32">
        <v>374387.81356923102</v>
      </c>
      <c r="F29" s="32">
        <v>29464.072744444398</v>
      </c>
      <c r="G29" s="32">
        <v>374387.81356923102</v>
      </c>
      <c r="H29" s="32">
        <v>7.2957620709389104E-2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19892.972619317799</v>
      </c>
      <c r="E30" s="32">
        <v>18289.8551546782</v>
      </c>
      <c r="F30" s="32">
        <v>1603.11746463959</v>
      </c>
      <c r="G30" s="32">
        <v>18289.8551546782</v>
      </c>
      <c r="H30" s="32">
        <v>8.0587124675516097E-2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2014-12-09T05:02:12Z</dcterms:modified>
</cp:coreProperties>
</file>