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<sst xmlns="http://schemas.openxmlformats.org/spreadsheetml/2006/main" count="116" uniqueCount="73">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</sst>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14441097.412599999</v>
      </c>
      <c r="F3" s="25">
        <f>RA!I7</f>
        <v>1683635.9261</v>
      </c>
      <c r="G3" s="16">
        <f>E3-F3</f>
        <v>12757461.486499999</v>
      </c>
      <c r="H3" s="27">
        <f>RA!J7</f>
        <v>11.658642539389099</v>
      </c>
      <c r="I3" s="20">
        <f>SUM(I4:I40)</f>
        <v>14441101.925571704</v>
      </c>
      <c r="J3" s="21">
        <f>SUM(J4:J40)</f>
        <v>12757461.447877055</v>
      </c>
      <c r="K3" s="22">
        <f>E3-I3</f>
        <v>-4.5129717048257589</v>
      </c>
      <c r="L3" s="22">
        <f>G3-J3</f>
        <v>3.8622943684458733E-2</v>
      </c>
    </row>
    <row r="4" spans="1:13" x14ac:dyDescent="0.15">
      <c r="A4" s="42">
        <f>RA!A8</f>
        <v>41983</v>
      </c>
      <c r="B4" s="12">
        <v>12</v>
      </c>
      <c r="C4" s="39" t="s">
        <v>6</v>
      </c>
      <c r="D4" s="39"/>
      <c r="E4" s="15">
        <f>VLOOKUP(C4,RA!B8:D39,3,0)</f>
        <v>554449.43779999996</v>
      </c>
      <c r="F4" s="25">
        <f>VLOOKUP(C4,RA!B8:I43,8,0)</f>
        <v>126749.5912</v>
      </c>
      <c r="G4" s="16">
        <f t="shared" ref="G4:G40" si="0">E4-F4</f>
        <v>427699.84659999993</v>
      </c>
      <c r="H4" s="27">
        <f>RA!J8</f>
        <v>22.860441829092601</v>
      </c>
      <c r="I4" s="20">
        <f>VLOOKUP(B4,RMS!B:D,3,FALSE)</f>
        <v>554450.14634615404</v>
      </c>
      <c r="J4" s="21">
        <f>VLOOKUP(B4,RMS!B:E,4,FALSE)</f>
        <v>427699.85403589701</v>
      </c>
      <c r="K4" s="22">
        <f t="shared" ref="K4:K40" si="1">E4-I4</f>
        <v>-0.70854615408461541</v>
      </c>
      <c r="L4" s="22">
        <f t="shared" ref="L4:L40" si="2">G4-J4</f>
        <v>-7.4358970741741359E-3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72191.614700000006</v>
      </c>
      <c r="F5" s="25">
        <f>VLOOKUP(C5,RA!B9:I44,8,0)</f>
        <v>17143.044399999999</v>
      </c>
      <c r="G5" s="16">
        <f t="shared" si="0"/>
        <v>55048.570300000007</v>
      </c>
      <c r="H5" s="27">
        <f>RA!J9</f>
        <v>23.7465867348165</v>
      </c>
      <c r="I5" s="20">
        <f>VLOOKUP(B5,RMS!B:D,3,FALSE)</f>
        <v>72191.646273890001</v>
      </c>
      <c r="J5" s="21">
        <f>VLOOKUP(B5,RMS!B:E,4,FALSE)</f>
        <v>55048.576355926198</v>
      </c>
      <c r="K5" s="22">
        <f t="shared" si="1"/>
        <v>-3.1573889995343052E-2</v>
      </c>
      <c r="L5" s="22">
        <f t="shared" si="2"/>
        <v>-6.0559261910384521E-3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92242.616999999998</v>
      </c>
      <c r="F6" s="25">
        <f>VLOOKUP(C6,RA!B10:I45,8,0)</f>
        <v>23224.444500000001</v>
      </c>
      <c r="G6" s="16">
        <f t="shared" si="0"/>
        <v>69018.172500000001</v>
      </c>
      <c r="H6" s="27">
        <f>RA!J10</f>
        <v>25.177564617447899</v>
      </c>
      <c r="I6" s="20">
        <f>VLOOKUP(B6,RMS!B:D,3,FALSE)</f>
        <v>92244.424336752098</v>
      </c>
      <c r="J6" s="21">
        <f>VLOOKUP(B6,RMS!B:E,4,FALSE)</f>
        <v>69018.1723820513</v>
      </c>
      <c r="K6" s="22">
        <f t="shared" si="1"/>
        <v>-1.8073367520992178</v>
      </c>
      <c r="L6" s="22">
        <f t="shared" si="2"/>
        <v>1.1794870079029351E-4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98616.827999999994</v>
      </c>
      <c r="F7" s="25">
        <f>VLOOKUP(C7,RA!B11:I46,8,0)</f>
        <v>22155.439999999999</v>
      </c>
      <c r="G7" s="16">
        <f t="shared" si="0"/>
        <v>76461.387999999992</v>
      </c>
      <c r="H7" s="27">
        <f>RA!J11</f>
        <v>22.466185994138801</v>
      </c>
      <c r="I7" s="20">
        <f>VLOOKUP(B7,RMS!B:D,3,FALSE)</f>
        <v>98616.849592307699</v>
      </c>
      <c r="J7" s="21">
        <f>VLOOKUP(B7,RMS!B:E,4,FALSE)</f>
        <v>76461.388440170893</v>
      </c>
      <c r="K7" s="22">
        <f t="shared" si="1"/>
        <v>-2.15923077048501E-2</v>
      </c>
      <c r="L7" s="22">
        <f t="shared" si="2"/>
        <v>-4.4017090112902224E-4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231531.17679999999</v>
      </c>
      <c r="F8" s="25">
        <f>VLOOKUP(C8,RA!B12:I47,8,0)</f>
        <v>43722.584499999997</v>
      </c>
      <c r="G8" s="16">
        <f t="shared" si="0"/>
        <v>187808.59229999999</v>
      </c>
      <c r="H8" s="27">
        <f>RA!J12</f>
        <v>18.8841023935918</v>
      </c>
      <c r="I8" s="20">
        <f>VLOOKUP(B8,RMS!B:D,3,FALSE)</f>
        <v>231531.20413760701</v>
      </c>
      <c r="J8" s="21">
        <f>VLOOKUP(B8,RMS!B:E,4,FALSE)</f>
        <v>187808.59241111099</v>
      </c>
      <c r="K8" s="22">
        <f t="shared" si="1"/>
        <v>-2.7337607025401667E-2</v>
      </c>
      <c r="L8" s="22">
        <f t="shared" si="2"/>
        <v>-1.1111100320704281E-4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425168.61310000002</v>
      </c>
      <c r="F9" s="25">
        <f>VLOOKUP(C9,RA!B13:I48,8,0)</f>
        <v>83653.298200000005</v>
      </c>
      <c r="G9" s="16">
        <f t="shared" si="0"/>
        <v>341515.3149</v>
      </c>
      <c r="H9" s="27">
        <f>RA!J13</f>
        <v>19.675323065375199</v>
      </c>
      <c r="I9" s="20">
        <f>VLOOKUP(B9,RMS!B:D,3,FALSE)</f>
        <v>425168.84934529901</v>
      </c>
      <c r="J9" s="21">
        <f>VLOOKUP(B9,RMS!B:E,4,FALSE)</f>
        <v>341515.31574786297</v>
      </c>
      <c r="K9" s="22">
        <f t="shared" si="1"/>
        <v>-0.23624529899097979</v>
      </c>
      <c r="L9" s="22">
        <f t="shared" si="2"/>
        <v>-8.4786297520622611E-4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231384.27069999999</v>
      </c>
      <c r="F10" s="25">
        <f>VLOOKUP(C10,RA!B14:I49,8,0)</f>
        <v>44491.390599999999</v>
      </c>
      <c r="G10" s="16">
        <f t="shared" si="0"/>
        <v>186892.88010000001</v>
      </c>
      <c r="H10" s="27">
        <f>RA!J14</f>
        <v>19.228355698251001</v>
      </c>
      <c r="I10" s="20">
        <f>VLOOKUP(B10,RMS!B:D,3,FALSE)</f>
        <v>231384.273766667</v>
      </c>
      <c r="J10" s="21">
        <f>VLOOKUP(B10,RMS!B:E,4,FALSE)</f>
        <v>186892.883946154</v>
      </c>
      <c r="K10" s="22">
        <f t="shared" si="1"/>
        <v>-3.0666670063510537E-3</v>
      </c>
      <c r="L10" s="22">
        <f t="shared" si="2"/>
        <v>-3.8461539952550083E-3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134311.7795</v>
      </c>
      <c r="F11" s="25">
        <f>VLOOKUP(C11,RA!B15:I50,8,0)</f>
        <v>16434.2595</v>
      </c>
      <c r="G11" s="16">
        <f t="shared" si="0"/>
        <v>117877.52</v>
      </c>
      <c r="H11" s="27">
        <f>RA!J15</f>
        <v>12.2359033296852</v>
      </c>
      <c r="I11" s="20">
        <f>VLOOKUP(B11,RMS!B:D,3,FALSE)</f>
        <v>134311.93014615399</v>
      </c>
      <c r="J11" s="21">
        <f>VLOOKUP(B11,RMS!B:E,4,FALSE)</f>
        <v>117877.521279487</v>
      </c>
      <c r="K11" s="22">
        <f t="shared" si="1"/>
        <v>-0.15064615398296155</v>
      </c>
      <c r="L11" s="22">
        <f t="shared" si="2"/>
        <v>-1.279486998100765E-3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505386.84179999999</v>
      </c>
      <c r="F12" s="25">
        <f>VLOOKUP(C12,RA!B16:I51,8,0)</f>
        <v>26831.858199999999</v>
      </c>
      <c r="G12" s="16">
        <f t="shared" si="0"/>
        <v>478554.98359999998</v>
      </c>
      <c r="H12" s="27">
        <f>RA!J16</f>
        <v>5.3091722974889697</v>
      </c>
      <c r="I12" s="20">
        <f>VLOOKUP(B12,RMS!B:D,3,FALSE)</f>
        <v>505386.60775299103</v>
      </c>
      <c r="J12" s="21">
        <f>VLOOKUP(B12,RMS!B:E,4,FALSE)</f>
        <v>478554.98331880302</v>
      </c>
      <c r="K12" s="22">
        <f t="shared" si="1"/>
        <v>0.23404700896935537</v>
      </c>
      <c r="L12" s="22">
        <f t="shared" si="2"/>
        <v>2.8119696071371436E-4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478130.4681</v>
      </c>
      <c r="F13" s="25">
        <f>VLOOKUP(C13,RA!B17:I52,8,0)</f>
        <v>71650.120999999999</v>
      </c>
      <c r="G13" s="16">
        <f t="shared" si="0"/>
        <v>406480.34710000001</v>
      </c>
      <c r="H13" s="27">
        <f>RA!J17</f>
        <v>14.985474840104599</v>
      </c>
      <c r="I13" s="20">
        <f>VLOOKUP(B13,RMS!B:D,3,FALSE)</f>
        <v>478130.55394615402</v>
      </c>
      <c r="J13" s="21">
        <f>VLOOKUP(B13,RMS!B:E,4,FALSE)</f>
        <v>406480.34722136799</v>
      </c>
      <c r="K13" s="22">
        <f t="shared" si="1"/>
        <v>-8.5846154019236565E-2</v>
      </c>
      <c r="L13" s="22">
        <f t="shared" si="2"/>
        <v>-1.213679788634181E-4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1304717.9846000001</v>
      </c>
      <c r="F14" s="25">
        <f>VLOOKUP(C14,RA!B18:I53,8,0)</f>
        <v>181144.70009999999</v>
      </c>
      <c r="G14" s="16">
        <f t="shared" si="0"/>
        <v>1123573.2845000001</v>
      </c>
      <c r="H14" s="27">
        <f>RA!J18</f>
        <v>13.8838202767271</v>
      </c>
      <c r="I14" s="20">
        <f>VLOOKUP(B14,RMS!B:D,3,FALSE)</f>
        <v>1304717.87262393</v>
      </c>
      <c r="J14" s="21">
        <f>VLOOKUP(B14,RMS!B:E,4,FALSE)</f>
        <v>1123573.2705649601</v>
      </c>
      <c r="K14" s="22">
        <f t="shared" si="1"/>
        <v>0.11197607009671628</v>
      </c>
      <c r="L14" s="22">
        <f t="shared" si="2"/>
        <v>1.3935039984062314E-2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693966.62540000002</v>
      </c>
      <c r="F15" s="25">
        <f>VLOOKUP(C15,RA!B19:I54,8,0)</f>
        <v>56624.6158</v>
      </c>
      <c r="G15" s="16">
        <f t="shared" si="0"/>
        <v>637342.00959999999</v>
      </c>
      <c r="H15" s="27">
        <f>RA!J19</f>
        <v>8.1595589366220302</v>
      </c>
      <c r="I15" s="20">
        <f>VLOOKUP(B15,RMS!B:D,3,FALSE)</f>
        <v>693966.57828632498</v>
      </c>
      <c r="J15" s="21">
        <f>VLOOKUP(B15,RMS!B:E,4,FALSE)</f>
        <v>637342.007155556</v>
      </c>
      <c r="K15" s="22">
        <f t="shared" si="1"/>
        <v>4.7113675042055547E-2</v>
      </c>
      <c r="L15" s="22">
        <f t="shared" si="2"/>
        <v>2.444443991407752E-3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884647.80200000003</v>
      </c>
      <c r="F16" s="25">
        <f>VLOOKUP(C16,RA!B20:I55,8,0)</f>
        <v>70004.819099999993</v>
      </c>
      <c r="G16" s="16">
        <f t="shared" si="0"/>
        <v>814642.98290000006</v>
      </c>
      <c r="H16" s="27">
        <f>RA!J20</f>
        <v>7.9132982574233504</v>
      </c>
      <c r="I16" s="20">
        <f>VLOOKUP(B16,RMS!B:D,3,FALSE)</f>
        <v>884647.9547</v>
      </c>
      <c r="J16" s="21">
        <f>VLOOKUP(B16,RMS!B:E,4,FALSE)</f>
        <v>814642.98289999994</v>
      </c>
      <c r="K16" s="22">
        <f t="shared" si="1"/>
        <v>-0.1526999999769032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343428.62290000002</v>
      </c>
      <c r="F17" s="25">
        <f>VLOOKUP(C17,RA!B21:I56,8,0)</f>
        <v>34170.5481</v>
      </c>
      <c r="G17" s="16">
        <f t="shared" si="0"/>
        <v>309258.0748</v>
      </c>
      <c r="H17" s="27">
        <f>RA!J21</f>
        <v>9.9498253265715206</v>
      </c>
      <c r="I17" s="20">
        <f>VLOOKUP(B17,RMS!B:D,3,FALSE)</f>
        <v>343428.33145673497</v>
      </c>
      <c r="J17" s="21">
        <f>VLOOKUP(B17,RMS!B:E,4,FALSE)</f>
        <v>309258.07446755201</v>
      </c>
      <c r="K17" s="22">
        <f t="shared" si="1"/>
        <v>0.29144326504319906</v>
      </c>
      <c r="L17" s="22">
        <f t="shared" si="2"/>
        <v>3.3244799124076962E-4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823774.95779999997</v>
      </c>
      <c r="F18" s="25">
        <f>VLOOKUP(C18,RA!B22:I57,8,0)</f>
        <v>56296.058700000001</v>
      </c>
      <c r="G18" s="16">
        <f t="shared" si="0"/>
        <v>767478.89909999992</v>
      </c>
      <c r="H18" s="27">
        <f>RA!J22</f>
        <v>6.83391236489466</v>
      </c>
      <c r="I18" s="20">
        <f>VLOOKUP(B18,RMS!B:D,3,FALSE)</f>
        <v>823775.84069999994</v>
      </c>
      <c r="J18" s="21">
        <f>VLOOKUP(B18,RMS!B:E,4,FALSE)</f>
        <v>767478.90049999999</v>
      </c>
      <c r="K18" s="22">
        <f t="shared" si="1"/>
        <v>-0.88289999996777624</v>
      </c>
      <c r="L18" s="22">
        <f t="shared" si="2"/>
        <v>-1.4000000664964318E-3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2048523.9643000001</v>
      </c>
      <c r="F19" s="25">
        <f>VLOOKUP(C19,RA!B23:I58,8,0)</f>
        <v>201803.82639999999</v>
      </c>
      <c r="G19" s="16">
        <f t="shared" si="0"/>
        <v>1846720.1379000002</v>
      </c>
      <c r="H19" s="27">
        <f>RA!J23</f>
        <v>9.8511821153607197</v>
      </c>
      <c r="I19" s="20">
        <f>VLOOKUP(B19,RMS!B:D,3,FALSE)</f>
        <v>2048525.32112222</v>
      </c>
      <c r="J19" s="21">
        <f>VLOOKUP(B19,RMS!B:E,4,FALSE)</f>
        <v>1846720.1598470099</v>
      </c>
      <c r="K19" s="22">
        <f t="shared" si="1"/>
        <v>-1.3568222199101001</v>
      </c>
      <c r="L19" s="22">
        <f t="shared" si="2"/>
        <v>-2.1947009721770883E-2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228551.9062</v>
      </c>
      <c r="F20" s="25">
        <f>VLOOKUP(C20,RA!B24:I59,8,0)</f>
        <v>41190.970999999998</v>
      </c>
      <c r="G20" s="16">
        <f t="shared" si="0"/>
        <v>187360.93520000001</v>
      </c>
      <c r="H20" s="27">
        <f>RA!J24</f>
        <v>18.0225891285959</v>
      </c>
      <c r="I20" s="20">
        <f>VLOOKUP(B20,RMS!B:D,3,FALSE)</f>
        <v>228551.89542513399</v>
      </c>
      <c r="J20" s="21">
        <f>VLOOKUP(B20,RMS!B:E,4,FALSE)</f>
        <v>187360.92506402801</v>
      </c>
      <c r="K20" s="22">
        <f t="shared" si="1"/>
        <v>1.0774866008432582E-2</v>
      </c>
      <c r="L20" s="22">
        <f t="shared" si="2"/>
        <v>1.0135971999261528E-2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310461.80160000001</v>
      </c>
      <c r="F21" s="25">
        <f>VLOOKUP(C21,RA!B25:I60,8,0)</f>
        <v>24809.2048</v>
      </c>
      <c r="G21" s="16">
        <f t="shared" si="0"/>
        <v>285652.5968</v>
      </c>
      <c r="H21" s="27">
        <f>RA!J25</f>
        <v>7.9910651397830401</v>
      </c>
      <c r="I21" s="20">
        <f>VLOOKUP(B21,RMS!B:D,3,FALSE)</f>
        <v>310461.80652261601</v>
      </c>
      <c r="J21" s="21">
        <f>VLOOKUP(B21,RMS!B:E,4,FALSE)</f>
        <v>285652.59017451201</v>
      </c>
      <c r="K21" s="22">
        <f t="shared" si="1"/>
        <v>-4.9226160044781864E-3</v>
      </c>
      <c r="L21" s="22">
        <f t="shared" si="2"/>
        <v>6.6254879930056632E-3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521044.99170000001</v>
      </c>
      <c r="F22" s="25">
        <f>VLOOKUP(C22,RA!B26:I61,8,0)</f>
        <v>119273.80379999999</v>
      </c>
      <c r="G22" s="16">
        <f t="shared" si="0"/>
        <v>401771.18790000002</v>
      </c>
      <c r="H22" s="27">
        <f>RA!J26</f>
        <v>22.891267683208799</v>
      </c>
      <c r="I22" s="20">
        <f>VLOOKUP(B22,RMS!B:D,3,FALSE)</f>
        <v>521044.97591347899</v>
      </c>
      <c r="J22" s="21">
        <f>VLOOKUP(B22,RMS!B:E,4,FALSE)</f>
        <v>401771.16561614699</v>
      </c>
      <c r="K22" s="22">
        <f t="shared" si="1"/>
        <v>1.578652102034539E-2</v>
      </c>
      <c r="L22" s="22">
        <f t="shared" si="2"/>
        <v>2.2283853031694889E-2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231359.09340000001</v>
      </c>
      <c r="F23" s="25">
        <f>VLOOKUP(C23,RA!B27:I62,8,0)</f>
        <v>62092.282899999998</v>
      </c>
      <c r="G23" s="16">
        <f t="shared" si="0"/>
        <v>169266.81050000002</v>
      </c>
      <c r="H23" s="27">
        <f>RA!J27</f>
        <v>26.8380559361234</v>
      </c>
      <c r="I23" s="20">
        <f>VLOOKUP(B23,RMS!B:D,3,FALSE)</f>
        <v>231358.970543854</v>
      </c>
      <c r="J23" s="21">
        <f>VLOOKUP(B23,RMS!B:E,4,FALSE)</f>
        <v>169266.819624961</v>
      </c>
      <c r="K23" s="22">
        <f t="shared" si="1"/>
        <v>0.1228561460156925</v>
      </c>
      <c r="L23" s="22">
        <f t="shared" si="2"/>
        <v>-9.1249609831720591E-3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1179993.4839000001</v>
      </c>
      <c r="F24" s="25">
        <f>VLOOKUP(C24,RA!B28:I63,8,0)</f>
        <v>69031.732099999994</v>
      </c>
      <c r="G24" s="16">
        <f t="shared" si="0"/>
        <v>1110961.7518000002</v>
      </c>
      <c r="H24" s="27">
        <f>RA!J28</f>
        <v>5.8501790935186397</v>
      </c>
      <c r="I24" s="20">
        <f>VLOOKUP(B24,RMS!B:D,3,FALSE)</f>
        <v>1179993.48017788</v>
      </c>
      <c r="J24" s="21">
        <f>VLOOKUP(B24,RMS!B:E,4,FALSE)</f>
        <v>1110961.7586044201</v>
      </c>
      <c r="K24" s="22">
        <f t="shared" si="1"/>
        <v>3.722120076417923E-3</v>
      </c>
      <c r="L24" s="22">
        <f t="shared" si="2"/>
        <v>-6.8044199142605066E-3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635604.69299999997</v>
      </c>
      <c r="F25" s="25">
        <f>VLOOKUP(C25,RA!B29:I64,8,0)</f>
        <v>87484.884600000005</v>
      </c>
      <c r="G25" s="16">
        <f t="shared" si="0"/>
        <v>548119.80839999998</v>
      </c>
      <c r="H25" s="27">
        <f>RA!J29</f>
        <v>13.764040065072299</v>
      </c>
      <c r="I25" s="20">
        <f>VLOOKUP(B25,RMS!B:D,3,FALSE)</f>
        <v>635604.69286371698</v>
      </c>
      <c r="J25" s="21">
        <f>VLOOKUP(B25,RMS!B:E,4,FALSE)</f>
        <v>548119.81456133095</v>
      </c>
      <c r="K25" s="22">
        <f t="shared" si="1"/>
        <v>1.3628299348056316E-4</v>
      </c>
      <c r="L25" s="22">
        <f t="shared" si="2"/>
        <v>-6.1613309662789106E-3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674554.52720000001</v>
      </c>
      <c r="F26" s="25">
        <f>VLOOKUP(C26,RA!B30:I65,8,0)</f>
        <v>79620.650899999993</v>
      </c>
      <c r="G26" s="16">
        <f t="shared" si="0"/>
        <v>594933.8763</v>
      </c>
      <c r="H26" s="27">
        <f>RA!J30</f>
        <v>11.8034417811257</v>
      </c>
      <c r="I26" s="20">
        <f>VLOOKUP(B26,RMS!B:D,3,FALSE)</f>
        <v>674554.53175752203</v>
      </c>
      <c r="J26" s="21">
        <f>VLOOKUP(B26,RMS!B:E,4,FALSE)</f>
        <v>594933.857132687</v>
      </c>
      <c r="K26" s="22">
        <f t="shared" si="1"/>
        <v>-4.5575220137834549E-3</v>
      </c>
      <c r="L26" s="22">
        <f t="shared" si="2"/>
        <v>1.9167313002981246E-2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655965.77029999997</v>
      </c>
      <c r="F27" s="25">
        <f>VLOOKUP(C27,RA!B31:I66,8,0)</f>
        <v>22265.819200000002</v>
      </c>
      <c r="G27" s="16">
        <f t="shared" si="0"/>
        <v>633699.95109999995</v>
      </c>
      <c r="H27" s="27">
        <f>RA!J31</f>
        <v>3.3943568716728798</v>
      </c>
      <c r="I27" s="20">
        <f>VLOOKUP(B27,RMS!B:D,3,FALSE)</f>
        <v>655965.71275132697</v>
      </c>
      <c r="J27" s="21">
        <f>VLOOKUP(B27,RMS!B:E,4,FALSE)</f>
        <v>633699.925822124</v>
      </c>
      <c r="K27" s="22">
        <f t="shared" si="1"/>
        <v>5.7548673008568585E-2</v>
      </c>
      <c r="L27" s="22">
        <f t="shared" si="2"/>
        <v>2.5277875945903361E-2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108887.36350000001</v>
      </c>
      <c r="F28" s="25">
        <f>VLOOKUP(C28,RA!B32:I67,8,0)</f>
        <v>30105.646499999999</v>
      </c>
      <c r="G28" s="16">
        <f t="shared" si="0"/>
        <v>78781.717000000004</v>
      </c>
      <c r="H28" s="27">
        <f>RA!J32</f>
        <v>27.6484300219098</v>
      </c>
      <c r="I28" s="20">
        <f>VLOOKUP(B28,RMS!B:D,3,FALSE)</f>
        <v>108887.31417937401</v>
      </c>
      <c r="J28" s="21">
        <f>VLOOKUP(B28,RMS!B:E,4,FALSE)</f>
        <v>78781.711122125198</v>
      </c>
      <c r="K28" s="22">
        <f t="shared" si="1"/>
        <v>4.9320625999826007E-2</v>
      </c>
      <c r="L28" s="22">
        <f t="shared" si="2"/>
        <v>5.8778748061740771E-3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227100.6833</v>
      </c>
      <c r="F31" s="25">
        <f>VLOOKUP(C31,RA!B35:I70,8,0)</f>
        <v>17614.3308</v>
      </c>
      <c r="G31" s="16">
        <f t="shared" si="0"/>
        <v>209486.35250000001</v>
      </c>
      <c r="H31" s="27">
        <f>RA!J35</f>
        <v>7.7561769273637404</v>
      </c>
      <c r="I31" s="20">
        <f>VLOOKUP(B31,RMS!B:D,3,FALSE)</f>
        <v>227100.68290000001</v>
      </c>
      <c r="J31" s="21">
        <f>VLOOKUP(B31,RMS!B:E,4,FALSE)</f>
        <v>209486.3541</v>
      </c>
      <c r="K31" s="22">
        <f t="shared" si="1"/>
        <v>3.9999998989515007E-4</v>
      </c>
      <c r="L31" s="22">
        <f t="shared" si="2"/>
        <v>-1.5999999886844307E-3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182470.94080000001</v>
      </c>
      <c r="F35" s="25">
        <f>VLOOKUP(C35,RA!B8:I74,8,0)</f>
        <v>8510.2661000000007</v>
      </c>
      <c r="G35" s="16">
        <f t="shared" si="0"/>
        <v>173960.6747</v>
      </c>
      <c r="H35" s="27">
        <f>RA!J39</f>
        <v>4.6639021329581496</v>
      </c>
      <c r="I35" s="20">
        <f>VLOOKUP(B35,RMS!B:D,3,FALSE)</f>
        <v>182470.94017094001</v>
      </c>
      <c r="J35" s="21">
        <f>VLOOKUP(B35,RMS!B:E,4,FALSE)</f>
        <v>173960.67521367499</v>
      </c>
      <c r="K35" s="22">
        <f t="shared" si="1"/>
        <v>6.2905999948270619E-4</v>
      </c>
      <c r="L35" s="22">
        <f t="shared" si="2"/>
        <v>-5.136749823577702E-4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503335.53159999999</v>
      </c>
      <c r="F36" s="25">
        <f>VLOOKUP(C36,RA!B8:I75,8,0)</f>
        <v>35745.001300000004</v>
      </c>
      <c r="G36" s="16">
        <f t="shared" si="0"/>
        <v>467590.53029999998</v>
      </c>
      <c r="H36" s="27">
        <f>RA!J40</f>
        <v>7.10162487165847</v>
      </c>
      <c r="I36" s="20">
        <f>VLOOKUP(B36,RMS!B:D,3,FALSE)</f>
        <v>503335.51612478599</v>
      </c>
      <c r="J36" s="21">
        <f>VLOOKUP(B36,RMS!B:E,4,FALSE)</f>
        <v>467590.53050085501</v>
      </c>
      <c r="K36" s="22">
        <f t="shared" si="1"/>
        <v>1.5475213993340731E-2</v>
      </c>
      <c r="L36" s="22">
        <f t="shared" si="2"/>
        <v>-2.0085502183064818E-4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59293.0216</v>
      </c>
      <c r="F40" s="25">
        <f>VLOOKUP(C40,RA!B8:I78,8,0)</f>
        <v>9790.7317999999996</v>
      </c>
      <c r="G40" s="16">
        <f t="shared" si="0"/>
        <v>49502.289799999999</v>
      </c>
      <c r="H40" s="27">
        <f>RA!J43</f>
        <v>0</v>
      </c>
      <c r="I40" s="20">
        <f>VLOOKUP(B40,RMS!B:D,3,FALSE)</f>
        <v>59293.021707888998</v>
      </c>
      <c r="J40" s="21">
        <f>VLOOKUP(B40,RMS!B:E,4,FALSE)</f>
        <v>49502.289766280897</v>
      </c>
      <c r="K40" s="22">
        <f t="shared" si="1"/>
        <v>-1.0788899817271158E-4</v>
      </c>
      <c r="L40" s="22">
        <f t="shared" si="2"/>
        <v>3.3719101338647306E-5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7" t="s">
        <v>47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7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8" t="s">
        <v>48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6"/>
      <c r="W4" s="45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6" t="s">
        <v>4</v>
      </c>
      <c r="C6" s="47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48" t="s">
        <v>5</v>
      </c>
      <c r="B7" s="49"/>
      <c r="C7" s="50"/>
      <c r="D7" s="66">
        <v>14441097.412599999</v>
      </c>
      <c r="E7" s="66">
        <v>17159080</v>
      </c>
      <c r="F7" s="67">
        <v>84.160091406998504</v>
      </c>
      <c r="G7" s="66">
        <v>13445018.307</v>
      </c>
      <c r="H7" s="67">
        <v>7.40853662565417</v>
      </c>
      <c r="I7" s="66">
        <v>1683635.9261</v>
      </c>
      <c r="J7" s="67">
        <v>11.658642539389099</v>
      </c>
      <c r="K7" s="66">
        <v>1593978.497</v>
      </c>
      <c r="L7" s="67">
        <v>11.8555323659925</v>
      </c>
      <c r="M7" s="67">
        <v>5.6247577535544997E-2</v>
      </c>
      <c r="N7" s="66">
        <v>156270217.495</v>
      </c>
      <c r="O7" s="66">
        <v>6649150402.4429998</v>
      </c>
      <c r="P7" s="66">
        <v>807027</v>
      </c>
      <c r="Q7" s="66">
        <v>769227</v>
      </c>
      <c r="R7" s="67">
        <v>4.9140240787179899</v>
      </c>
      <c r="S7" s="66">
        <v>17.894193642344099</v>
      </c>
      <c r="T7" s="66">
        <v>17.043418177339099</v>
      </c>
      <c r="U7" s="68">
        <v>4.7544778044189204</v>
      </c>
      <c r="V7" s="56"/>
      <c r="W7" s="56"/>
    </row>
    <row r="8" spans="1:23" ht="14.25" thickBot="1" x14ac:dyDescent="0.2">
      <c r="A8" s="51">
        <v>41983</v>
      </c>
      <c r="B8" s="54" t="s">
        <v>6</v>
      </c>
      <c r="C8" s="55"/>
      <c r="D8" s="69">
        <v>554449.43779999996</v>
      </c>
      <c r="E8" s="69">
        <v>643600</v>
      </c>
      <c r="F8" s="70">
        <v>86.148141361093806</v>
      </c>
      <c r="G8" s="69">
        <v>534304.39839999995</v>
      </c>
      <c r="H8" s="70">
        <v>3.7703300703354001</v>
      </c>
      <c r="I8" s="69">
        <v>126749.5912</v>
      </c>
      <c r="J8" s="70">
        <v>22.860441829092601</v>
      </c>
      <c r="K8" s="69">
        <v>70369.389899999995</v>
      </c>
      <c r="L8" s="70">
        <v>13.170280856890701</v>
      </c>
      <c r="M8" s="70">
        <v>0.801203497431488</v>
      </c>
      <c r="N8" s="69">
        <v>6142009.0636</v>
      </c>
      <c r="O8" s="69">
        <v>252893634.47499999</v>
      </c>
      <c r="P8" s="69">
        <v>22503</v>
      </c>
      <c r="Q8" s="69">
        <v>22670</v>
      </c>
      <c r="R8" s="70">
        <v>-0.73665637406263895</v>
      </c>
      <c r="S8" s="69">
        <v>24.638912047282599</v>
      </c>
      <c r="T8" s="69">
        <v>24.635513771504201</v>
      </c>
      <c r="U8" s="71">
        <v>1.3792312630808001E-2</v>
      </c>
      <c r="V8" s="56"/>
      <c r="W8" s="56"/>
    </row>
    <row r="9" spans="1:23" ht="12" customHeight="1" thickBot="1" x14ac:dyDescent="0.2">
      <c r="A9" s="52"/>
      <c r="B9" s="54" t="s">
        <v>7</v>
      </c>
      <c r="C9" s="55"/>
      <c r="D9" s="69">
        <v>72191.614700000006</v>
      </c>
      <c r="E9" s="69">
        <v>74498</v>
      </c>
      <c r="F9" s="70">
        <v>96.904097693897796</v>
      </c>
      <c r="G9" s="69">
        <v>68617.391399999993</v>
      </c>
      <c r="H9" s="70">
        <v>5.2089174873528998</v>
      </c>
      <c r="I9" s="69">
        <v>17143.044399999999</v>
      </c>
      <c r="J9" s="70">
        <v>23.7465867348165</v>
      </c>
      <c r="K9" s="69">
        <v>16466.1214</v>
      </c>
      <c r="L9" s="70">
        <v>23.997008723359901</v>
      </c>
      <c r="M9" s="70">
        <v>4.1110045502276003E-2</v>
      </c>
      <c r="N9" s="69">
        <v>906471.28159999999</v>
      </c>
      <c r="O9" s="69">
        <v>42945406.771300003</v>
      </c>
      <c r="P9" s="69">
        <v>4151</v>
      </c>
      <c r="Q9" s="69">
        <v>3838</v>
      </c>
      <c r="R9" s="70">
        <v>8.1552892131318409</v>
      </c>
      <c r="S9" s="69">
        <v>17.391379113466598</v>
      </c>
      <c r="T9" s="69">
        <v>16.692581188118801</v>
      </c>
      <c r="U9" s="71">
        <v>4.0180707969658602</v>
      </c>
      <c r="V9" s="56"/>
      <c r="W9" s="56"/>
    </row>
    <row r="10" spans="1:23" ht="14.25" thickBot="1" x14ac:dyDescent="0.2">
      <c r="A10" s="52"/>
      <c r="B10" s="54" t="s">
        <v>8</v>
      </c>
      <c r="C10" s="55"/>
      <c r="D10" s="69">
        <v>92242.616999999998</v>
      </c>
      <c r="E10" s="69">
        <v>101401</v>
      </c>
      <c r="F10" s="70">
        <v>90.968153174031798</v>
      </c>
      <c r="G10" s="69">
        <v>95391.683699999994</v>
      </c>
      <c r="H10" s="70">
        <v>-3.3011962656027598</v>
      </c>
      <c r="I10" s="69">
        <v>23224.444500000001</v>
      </c>
      <c r="J10" s="70">
        <v>25.177564617447899</v>
      </c>
      <c r="K10" s="69">
        <v>26487.013299999999</v>
      </c>
      <c r="L10" s="70">
        <v>27.766585380020899</v>
      </c>
      <c r="M10" s="70">
        <v>-0.12317616799777099</v>
      </c>
      <c r="N10" s="69">
        <v>1080695.5677</v>
      </c>
      <c r="O10" s="69">
        <v>59891133.951899998</v>
      </c>
      <c r="P10" s="69">
        <v>72500</v>
      </c>
      <c r="Q10" s="69">
        <v>67661</v>
      </c>
      <c r="R10" s="70">
        <v>7.1518304488553204</v>
      </c>
      <c r="S10" s="69">
        <v>1.2723119586206899</v>
      </c>
      <c r="T10" s="69">
        <v>1.2112310444717</v>
      </c>
      <c r="U10" s="71">
        <v>4.8007812655634101</v>
      </c>
      <c r="V10" s="56"/>
      <c r="W10" s="56"/>
    </row>
    <row r="11" spans="1:23" ht="14.25" thickBot="1" x14ac:dyDescent="0.2">
      <c r="A11" s="52"/>
      <c r="B11" s="54" t="s">
        <v>9</v>
      </c>
      <c r="C11" s="55"/>
      <c r="D11" s="69">
        <v>98616.827999999994</v>
      </c>
      <c r="E11" s="69">
        <v>80910</v>
      </c>
      <c r="F11" s="70">
        <v>121.884597701149</v>
      </c>
      <c r="G11" s="69">
        <v>64664.590900000003</v>
      </c>
      <c r="H11" s="70">
        <v>52.505144821073998</v>
      </c>
      <c r="I11" s="69">
        <v>22155.439999999999</v>
      </c>
      <c r="J11" s="70">
        <v>22.466185994138801</v>
      </c>
      <c r="K11" s="69">
        <v>12906.0268</v>
      </c>
      <c r="L11" s="70">
        <v>19.958414056865202</v>
      </c>
      <c r="M11" s="70">
        <v>0.71667394956904895</v>
      </c>
      <c r="N11" s="69">
        <v>886861.71360000002</v>
      </c>
      <c r="O11" s="69">
        <v>25352708.158799998</v>
      </c>
      <c r="P11" s="69">
        <v>4143</v>
      </c>
      <c r="Q11" s="69">
        <v>3150</v>
      </c>
      <c r="R11" s="70">
        <v>31.523809523809501</v>
      </c>
      <c r="S11" s="69">
        <v>23.8032411296162</v>
      </c>
      <c r="T11" s="69">
        <v>23.826750793650799</v>
      </c>
      <c r="U11" s="71">
        <v>-9.8766650753818006E-2</v>
      </c>
      <c r="V11" s="56"/>
      <c r="W11" s="56"/>
    </row>
    <row r="12" spans="1:23" ht="14.25" thickBot="1" x14ac:dyDescent="0.2">
      <c r="A12" s="52"/>
      <c r="B12" s="54" t="s">
        <v>10</v>
      </c>
      <c r="C12" s="55"/>
      <c r="D12" s="69">
        <v>231531.17679999999</v>
      </c>
      <c r="E12" s="69">
        <v>316029</v>
      </c>
      <c r="F12" s="70">
        <v>73.262636277050504</v>
      </c>
      <c r="G12" s="69">
        <v>212254.0766</v>
      </c>
      <c r="H12" s="70">
        <v>9.0820871423489002</v>
      </c>
      <c r="I12" s="69">
        <v>43722.584499999997</v>
      </c>
      <c r="J12" s="70">
        <v>18.8841023935918</v>
      </c>
      <c r="K12" s="69">
        <v>-6020.0231000000003</v>
      </c>
      <c r="L12" s="70">
        <v>-2.83623438307144</v>
      </c>
      <c r="M12" s="70">
        <v>-8.2628599215840204</v>
      </c>
      <c r="N12" s="69">
        <v>2724640.4605999999</v>
      </c>
      <c r="O12" s="69">
        <v>89502202.647699997</v>
      </c>
      <c r="P12" s="69">
        <v>2279</v>
      </c>
      <c r="Q12" s="69">
        <v>2036</v>
      </c>
      <c r="R12" s="70">
        <v>11.935166994106099</v>
      </c>
      <c r="S12" s="69">
        <v>101.59332022817</v>
      </c>
      <c r="T12" s="69">
        <v>114.81494857563899</v>
      </c>
      <c r="U12" s="71">
        <v>-13.0142693611879</v>
      </c>
      <c r="V12" s="56"/>
      <c r="W12" s="56"/>
    </row>
    <row r="13" spans="1:23" ht="14.25" thickBot="1" x14ac:dyDescent="0.2">
      <c r="A13" s="52"/>
      <c r="B13" s="54" t="s">
        <v>11</v>
      </c>
      <c r="C13" s="55"/>
      <c r="D13" s="69">
        <v>425168.61310000002</v>
      </c>
      <c r="E13" s="69">
        <v>409600</v>
      </c>
      <c r="F13" s="70">
        <v>103.80093093261701</v>
      </c>
      <c r="G13" s="69">
        <v>375806.87030000001</v>
      </c>
      <c r="H13" s="70">
        <v>13.1348697166168</v>
      </c>
      <c r="I13" s="69">
        <v>83653.298200000005</v>
      </c>
      <c r="J13" s="70">
        <v>19.675323065375199</v>
      </c>
      <c r="K13" s="69">
        <v>72717.224900000001</v>
      </c>
      <c r="L13" s="70">
        <v>19.349626269991099</v>
      </c>
      <c r="M13" s="70">
        <v>0.15039178564692501</v>
      </c>
      <c r="N13" s="69">
        <v>4163198.9482</v>
      </c>
      <c r="O13" s="69">
        <v>127882851.9814</v>
      </c>
      <c r="P13" s="69">
        <v>11014</v>
      </c>
      <c r="Q13" s="69">
        <v>9579</v>
      </c>
      <c r="R13" s="70">
        <v>14.980686919302601</v>
      </c>
      <c r="S13" s="69">
        <v>38.602561567096402</v>
      </c>
      <c r="T13" s="69">
        <v>35.150225722935602</v>
      </c>
      <c r="U13" s="71">
        <v>8.9432817512905505</v>
      </c>
      <c r="V13" s="56"/>
      <c r="W13" s="56"/>
    </row>
    <row r="14" spans="1:23" ht="14.25" thickBot="1" x14ac:dyDescent="0.2">
      <c r="A14" s="52"/>
      <c r="B14" s="54" t="s">
        <v>12</v>
      </c>
      <c r="C14" s="55"/>
      <c r="D14" s="69">
        <v>231384.27069999999</v>
      </c>
      <c r="E14" s="69">
        <v>159189</v>
      </c>
      <c r="F14" s="70">
        <v>145.351921740824</v>
      </c>
      <c r="G14" s="69">
        <v>197064.28700000001</v>
      </c>
      <c r="H14" s="70">
        <v>17.415628281749498</v>
      </c>
      <c r="I14" s="69">
        <v>44491.390599999999</v>
      </c>
      <c r="J14" s="70">
        <v>19.228355698251001</v>
      </c>
      <c r="K14" s="69">
        <v>33649.711199999998</v>
      </c>
      <c r="L14" s="70">
        <v>17.075499428265299</v>
      </c>
      <c r="M14" s="70">
        <v>0.32219234618572301</v>
      </c>
      <c r="N14" s="69">
        <v>2286372.3486000001</v>
      </c>
      <c r="O14" s="69">
        <v>62521057.151699997</v>
      </c>
      <c r="P14" s="69">
        <v>3701</v>
      </c>
      <c r="Q14" s="69">
        <v>2879</v>
      </c>
      <c r="R14" s="70">
        <v>28.551580409864499</v>
      </c>
      <c r="S14" s="69">
        <v>62.519392245339098</v>
      </c>
      <c r="T14" s="69">
        <v>75.566266342480006</v>
      </c>
      <c r="U14" s="71">
        <v>-20.868523554967201</v>
      </c>
      <c r="V14" s="56"/>
      <c r="W14" s="56"/>
    </row>
    <row r="15" spans="1:23" ht="14.25" thickBot="1" x14ac:dyDescent="0.2">
      <c r="A15" s="52"/>
      <c r="B15" s="54" t="s">
        <v>13</v>
      </c>
      <c r="C15" s="55"/>
      <c r="D15" s="69">
        <v>134311.7795</v>
      </c>
      <c r="E15" s="69">
        <v>104664</v>
      </c>
      <c r="F15" s="70">
        <v>128.32662567836101</v>
      </c>
      <c r="G15" s="69">
        <v>119390.3591</v>
      </c>
      <c r="H15" s="70">
        <v>12.4980111564134</v>
      </c>
      <c r="I15" s="69">
        <v>16434.2595</v>
      </c>
      <c r="J15" s="70">
        <v>12.2359033296852</v>
      </c>
      <c r="K15" s="69">
        <v>20169.663100000002</v>
      </c>
      <c r="L15" s="70">
        <v>16.893879247909901</v>
      </c>
      <c r="M15" s="70">
        <v>-0.18519910726719099</v>
      </c>
      <c r="N15" s="69">
        <v>1365972.4757000001</v>
      </c>
      <c r="O15" s="69">
        <v>48376106.410300002</v>
      </c>
      <c r="P15" s="69">
        <v>4564</v>
      </c>
      <c r="Q15" s="69">
        <v>3756</v>
      </c>
      <c r="R15" s="70">
        <v>21.512247071352501</v>
      </c>
      <c r="S15" s="69">
        <v>29.428523115688002</v>
      </c>
      <c r="T15" s="69">
        <v>27.849443610223599</v>
      </c>
      <c r="U15" s="71">
        <v>5.36581295383648</v>
      </c>
      <c r="V15" s="56"/>
      <c r="W15" s="56"/>
    </row>
    <row r="16" spans="1:23" ht="14.25" thickBot="1" x14ac:dyDescent="0.2">
      <c r="A16" s="52"/>
      <c r="B16" s="54" t="s">
        <v>14</v>
      </c>
      <c r="C16" s="55"/>
      <c r="D16" s="69">
        <v>505386.84179999999</v>
      </c>
      <c r="E16" s="69">
        <v>493000</v>
      </c>
      <c r="F16" s="70">
        <v>102.512543975659</v>
      </c>
      <c r="G16" s="69">
        <v>442903.71730000002</v>
      </c>
      <c r="H16" s="70">
        <v>14.107608958647999</v>
      </c>
      <c r="I16" s="69">
        <v>26831.858199999999</v>
      </c>
      <c r="J16" s="70">
        <v>5.3091722974889697</v>
      </c>
      <c r="K16" s="69">
        <v>40089.875</v>
      </c>
      <c r="L16" s="70">
        <v>9.0516004797596192</v>
      </c>
      <c r="M16" s="70">
        <v>-0.330707361896239</v>
      </c>
      <c r="N16" s="69">
        <v>6224965.7181000002</v>
      </c>
      <c r="O16" s="69">
        <v>342026741.13620001</v>
      </c>
      <c r="P16" s="69">
        <v>23744</v>
      </c>
      <c r="Q16" s="69">
        <v>23924</v>
      </c>
      <c r="R16" s="70">
        <v>-0.75238254472496102</v>
      </c>
      <c r="S16" s="69">
        <v>21.284823189016201</v>
      </c>
      <c r="T16" s="69">
        <v>18.184377081591698</v>
      </c>
      <c r="U16" s="71">
        <v>14.5664640006238</v>
      </c>
      <c r="V16" s="56"/>
      <c r="W16" s="56"/>
    </row>
    <row r="17" spans="1:23" ht="12" thickBot="1" x14ac:dyDescent="0.2">
      <c r="A17" s="52"/>
      <c r="B17" s="54" t="s">
        <v>15</v>
      </c>
      <c r="C17" s="55"/>
      <c r="D17" s="69">
        <v>478130.4681</v>
      </c>
      <c r="E17" s="69">
        <v>706900</v>
      </c>
      <c r="F17" s="70">
        <v>67.637638718347702</v>
      </c>
      <c r="G17" s="69">
        <v>428400.81069999997</v>
      </c>
      <c r="H17" s="70">
        <v>11.6082080514139</v>
      </c>
      <c r="I17" s="69">
        <v>71650.120999999999</v>
      </c>
      <c r="J17" s="70">
        <v>14.985474840104599</v>
      </c>
      <c r="K17" s="69">
        <v>40807.691200000001</v>
      </c>
      <c r="L17" s="70">
        <v>9.5255868291474304</v>
      </c>
      <c r="M17" s="70">
        <v>0.75579943126015403</v>
      </c>
      <c r="N17" s="69">
        <v>4444488.6014999999</v>
      </c>
      <c r="O17" s="69">
        <v>320512149.5826</v>
      </c>
      <c r="P17" s="69">
        <v>9804</v>
      </c>
      <c r="Q17" s="69">
        <v>9010</v>
      </c>
      <c r="R17" s="70">
        <v>8.81243063263042</v>
      </c>
      <c r="S17" s="69">
        <v>48.768917594859197</v>
      </c>
      <c r="T17" s="69">
        <v>46.719078801331896</v>
      </c>
      <c r="U17" s="71">
        <v>4.2031664728672702</v>
      </c>
      <c r="V17" s="38"/>
      <c r="W17" s="38"/>
    </row>
    <row r="18" spans="1:23" ht="12" thickBot="1" x14ac:dyDescent="0.2">
      <c r="A18" s="52"/>
      <c r="B18" s="54" t="s">
        <v>16</v>
      </c>
      <c r="C18" s="55"/>
      <c r="D18" s="69">
        <v>1304717.9846000001</v>
      </c>
      <c r="E18" s="69">
        <v>1413300</v>
      </c>
      <c r="F18" s="70">
        <v>92.317129031345104</v>
      </c>
      <c r="G18" s="69">
        <v>1217837.5543</v>
      </c>
      <c r="H18" s="70">
        <v>7.1339917210828396</v>
      </c>
      <c r="I18" s="69">
        <v>181144.70009999999</v>
      </c>
      <c r="J18" s="70">
        <v>13.8838202767271</v>
      </c>
      <c r="K18" s="69">
        <v>195433.13149999999</v>
      </c>
      <c r="L18" s="70">
        <v>16.0475533711335</v>
      </c>
      <c r="M18" s="70">
        <v>-7.3111612602901999E-2</v>
      </c>
      <c r="N18" s="69">
        <v>15203781.6888</v>
      </c>
      <c r="O18" s="69">
        <v>756363804.56980002</v>
      </c>
      <c r="P18" s="69">
        <v>64619</v>
      </c>
      <c r="Q18" s="69">
        <v>60828</v>
      </c>
      <c r="R18" s="70">
        <v>6.2323272177286801</v>
      </c>
      <c r="S18" s="69">
        <v>20.190934316532299</v>
      </c>
      <c r="T18" s="69">
        <v>19.667808499375301</v>
      </c>
      <c r="U18" s="71">
        <v>2.5908945517625899</v>
      </c>
      <c r="V18" s="38"/>
      <c r="W18" s="38"/>
    </row>
    <row r="19" spans="1:23" ht="12" thickBot="1" x14ac:dyDescent="0.2">
      <c r="A19" s="52"/>
      <c r="B19" s="54" t="s">
        <v>17</v>
      </c>
      <c r="C19" s="55"/>
      <c r="D19" s="69">
        <v>693966.62540000002</v>
      </c>
      <c r="E19" s="69">
        <v>662400</v>
      </c>
      <c r="F19" s="70">
        <v>104.765492964976</v>
      </c>
      <c r="G19" s="69">
        <v>592564.51249999995</v>
      </c>
      <c r="H19" s="70">
        <v>17.112417426448602</v>
      </c>
      <c r="I19" s="69">
        <v>56624.6158</v>
      </c>
      <c r="J19" s="70">
        <v>8.1595589366220302</v>
      </c>
      <c r="K19" s="69">
        <v>63231.805999999997</v>
      </c>
      <c r="L19" s="70">
        <v>10.6708729034799</v>
      </c>
      <c r="M19" s="70">
        <v>-0.10449156236340899</v>
      </c>
      <c r="N19" s="69">
        <v>6788008.8927999996</v>
      </c>
      <c r="O19" s="69">
        <v>254263474.4655</v>
      </c>
      <c r="P19" s="69">
        <v>13735</v>
      </c>
      <c r="Q19" s="69">
        <v>11678</v>
      </c>
      <c r="R19" s="70">
        <v>17.614317520123301</v>
      </c>
      <c r="S19" s="69">
        <v>50.525418667637403</v>
      </c>
      <c r="T19" s="69">
        <v>39.3806289176229</v>
      </c>
      <c r="U19" s="71">
        <v>22.057788028094102</v>
      </c>
      <c r="V19" s="38"/>
      <c r="W19" s="38"/>
    </row>
    <row r="20" spans="1:23" ht="12" thickBot="1" x14ac:dyDescent="0.2">
      <c r="A20" s="52"/>
      <c r="B20" s="54" t="s">
        <v>18</v>
      </c>
      <c r="C20" s="55"/>
      <c r="D20" s="69">
        <v>884647.80200000003</v>
      </c>
      <c r="E20" s="69">
        <v>935600</v>
      </c>
      <c r="F20" s="70">
        <v>94.5540617785378</v>
      </c>
      <c r="G20" s="69">
        <v>955266.10919999995</v>
      </c>
      <c r="H20" s="70">
        <v>-7.3925272256481902</v>
      </c>
      <c r="I20" s="69">
        <v>70004.819099999993</v>
      </c>
      <c r="J20" s="70">
        <v>7.9132982574233504</v>
      </c>
      <c r="K20" s="69">
        <v>61235.525999999998</v>
      </c>
      <c r="L20" s="70">
        <v>6.4103107406670699</v>
      </c>
      <c r="M20" s="70">
        <v>0.14320597327766901</v>
      </c>
      <c r="N20" s="69">
        <v>9294233.2541000005</v>
      </c>
      <c r="O20" s="69">
        <v>393707141.22390002</v>
      </c>
      <c r="P20" s="69">
        <v>36755</v>
      </c>
      <c r="Q20" s="69">
        <v>35162</v>
      </c>
      <c r="R20" s="70">
        <v>4.53045901825835</v>
      </c>
      <c r="S20" s="69">
        <v>24.0687743708339</v>
      </c>
      <c r="T20" s="69">
        <v>22.653880783231902</v>
      </c>
      <c r="U20" s="71">
        <v>5.8785443986567998</v>
      </c>
      <c r="V20" s="38"/>
      <c r="W20" s="38"/>
    </row>
    <row r="21" spans="1:23" ht="12" thickBot="1" x14ac:dyDescent="0.2">
      <c r="A21" s="52"/>
      <c r="B21" s="54" t="s">
        <v>19</v>
      </c>
      <c r="C21" s="55"/>
      <c r="D21" s="69">
        <v>343428.62290000002</v>
      </c>
      <c r="E21" s="69">
        <v>337300</v>
      </c>
      <c r="F21" s="70">
        <v>101.816964986659</v>
      </c>
      <c r="G21" s="69">
        <v>303374.54590000003</v>
      </c>
      <c r="H21" s="70">
        <v>13.202846956449299</v>
      </c>
      <c r="I21" s="69">
        <v>34170.5481</v>
      </c>
      <c r="J21" s="70">
        <v>9.9498253265715206</v>
      </c>
      <c r="K21" s="69">
        <v>40329.122799999997</v>
      </c>
      <c r="L21" s="70">
        <v>13.293509078145799</v>
      </c>
      <c r="M21" s="70">
        <v>-0.152707876403401</v>
      </c>
      <c r="N21" s="69">
        <v>3584843.5438000001</v>
      </c>
      <c r="O21" s="69">
        <v>148685443.49779999</v>
      </c>
      <c r="P21" s="69">
        <v>30568</v>
      </c>
      <c r="Q21" s="69">
        <v>30097</v>
      </c>
      <c r="R21" s="70">
        <v>1.5649400272452301</v>
      </c>
      <c r="S21" s="69">
        <v>11.2349065329757</v>
      </c>
      <c r="T21" s="69">
        <v>10.742775083895401</v>
      </c>
      <c r="U21" s="71">
        <v>4.3803786674663998</v>
      </c>
      <c r="V21" s="38"/>
      <c r="W21" s="38"/>
    </row>
    <row r="22" spans="1:23" ht="12" thickBot="1" x14ac:dyDescent="0.2">
      <c r="A22" s="52"/>
      <c r="B22" s="54" t="s">
        <v>20</v>
      </c>
      <c r="C22" s="55"/>
      <c r="D22" s="69">
        <v>823774.95779999997</v>
      </c>
      <c r="E22" s="69">
        <v>918400</v>
      </c>
      <c r="F22" s="70">
        <v>89.696750631533106</v>
      </c>
      <c r="G22" s="69">
        <v>796646.15469999996</v>
      </c>
      <c r="H22" s="70">
        <v>3.4053767710980898</v>
      </c>
      <c r="I22" s="69">
        <v>56296.058700000001</v>
      </c>
      <c r="J22" s="70">
        <v>6.83391236489466</v>
      </c>
      <c r="K22" s="69">
        <v>113217.0628</v>
      </c>
      <c r="L22" s="70">
        <v>14.2117127073356</v>
      </c>
      <c r="M22" s="70">
        <v>-0.50275994353034903</v>
      </c>
      <c r="N22" s="69">
        <v>9216334.5507999994</v>
      </c>
      <c r="O22" s="69">
        <v>451386070.25749999</v>
      </c>
      <c r="P22" s="69">
        <v>48757</v>
      </c>
      <c r="Q22" s="69">
        <v>46732</v>
      </c>
      <c r="R22" s="70">
        <v>4.3332192073953602</v>
      </c>
      <c r="S22" s="69">
        <v>16.895521828660499</v>
      </c>
      <c r="T22" s="69">
        <v>16.404506434563</v>
      </c>
      <c r="U22" s="71">
        <v>2.9061866160566399</v>
      </c>
      <c r="V22" s="38"/>
      <c r="W22" s="38"/>
    </row>
    <row r="23" spans="1:23" ht="12" thickBot="1" x14ac:dyDescent="0.2">
      <c r="A23" s="52"/>
      <c r="B23" s="54" t="s">
        <v>21</v>
      </c>
      <c r="C23" s="55"/>
      <c r="D23" s="69">
        <v>2048523.9643000001</v>
      </c>
      <c r="E23" s="69">
        <v>2486100</v>
      </c>
      <c r="F23" s="70">
        <v>82.399097554402502</v>
      </c>
      <c r="G23" s="69">
        <v>2026078.2578</v>
      </c>
      <c r="H23" s="70">
        <v>1.1078400557129799</v>
      </c>
      <c r="I23" s="69">
        <v>201803.82639999999</v>
      </c>
      <c r="J23" s="70">
        <v>9.8511821153607197</v>
      </c>
      <c r="K23" s="69">
        <v>195991.11009999999</v>
      </c>
      <c r="L23" s="70">
        <v>9.6734225020910696</v>
      </c>
      <c r="M23" s="70">
        <v>2.9658061006105001E-2</v>
      </c>
      <c r="N23" s="69">
        <v>24044779.2359</v>
      </c>
      <c r="O23" s="69">
        <v>993540658.50740004</v>
      </c>
      <c r="P23" s="69">
        <v>67462</v>
      </c>
      <c r="Q23" s="69">
        <v>67287</v>
      </c>
      <c r="R23" s="70">
        <v>0.26007995600933997</v>
      </c>
      <c r="S23" s="69">
        <v>30.365597881770501</v>
      </c>
      <c r="T23" s="69">
        <v>29.2175993044719</v>
      </c>
      <c r="U23" s="71">
        <v>3.78058940834415</v>
      </c>
      <c r="V23" s="38"/>
      <c r="W23" s="38"/>
    </row>
    <row r="24" spans="1:23" ht="12" thickBot="1" x14ac:dyDescent="0.2">
      <c r="A24" s="52"/>
      <c r="B24" s="54" t="s">
        <v>22</v>
      </c>
      <c r="C24" s="55"/>
      <c r="D24" s="69">
        <v>228551.9062</v>
      </c>
      <c r="E24" s="69">
        <v>274989</v>
      </c>
      <c r="F24" s="70">
        <v>83.113108597071204</v>
      </c>
      <c r="G24" s="69">
        <v>240394.48240000001</v>
      </c>
      <c r="H24" s="70">
        <v>-4.9263094900384399</v>
      </c>
      <c r="I24" s="69">
        <v>41190.970999999998</v>
      </c>
      <c r="J24" s="70">
        <v>18.0225891285959</v>
      </c>
      <c r="K24" s="69">
        <v>39275.805</v>
      </c>
      <c r="L24" s="70">
        <v>16.338064255005602</v>
      </c>
      <c r="M24" s="70">
        <v>4.8761979544403998E-2</v>
      </c>
      <c r="N24" s="69">
        <v>2512025.0931000002</v>
      </c>
      <c r="O24" s="69">
        <v>104301951.37819999</v>
      </c>
      <c r="P24" s="69">
        <v>24932</v>
      </c>
      <c r="Q24" s="69">
        <v>23361</v>
      </c>
      <c r="R24" s="70">
        <v>6.7248833525962004</v>
      </c>
      <c r="S24" s="69">
        <v>9.1670105166051705</v>
      </c>
      <c r="T24" s="69">
        <v>8.9852625486922708</v>
      </c>
      <c r="U24" s="71">
        <v>1.98263073423643</v>
      </c>
      <c r="V24" s="38"/>
      <c r="W24" s="38"/>
    </row>
    <row r="25" spans="1:23" ht="12" thickBot="1" x14ac:dyDescent="0.2">
      <c r="A25" s="52"/>
      <c r="B25" s="54" t="s">
        <v>23</v>
      </c>
      <c r="C25" s="55"/>
      <c r="D25" s="69">
        <v>310461.80160000001</v>
      </c>
      <c r="E25" s="69">
        <v>366795</v>
      </c>
      <c r="F25" s="70">
        <v>84.641775814828506</v>
      </c>
      <c r="G25" s="69">
        <v>293486.32679999998</v>
      </c>
      <c r="H25" s="70">
        <v>5.7840768887227103</v>
      </c>
      <c r="I25" s="69">
        <v>24809.2048</v>
      </c>
      <c r="J25" s="70">
        <v>7.9910651397830401</v>
      </c>
      <c r="K25" s="69">
        <v>25652.4666</v>
      </c>
      <c r="L25" s="70">
        <v>8.7406002452309206</v>
      </c>
      <c r="M25" s="70">
        <v>-3.2872542556980001E-2</v>
      </c>
      <c r="N25" s="69">
        <v>3518554.3034000001</v>
      </c>
      <c r="O25" s="69">
        <v>106298495.03569999</v>
      </c>
      <c r="P25" s="69">
        <v>18895</v>
      </c>
      <c r="Q25" s="69">
        <v>17563</v>
      </c>
      <c r="R25" s="70">
        <v>7.5841257188407498</v>
      </c>
      <c r="S25" s="69">
        <v>16.430897147393502</v>
      </c>
      <c r="T25" s="69">
        <v>16.1660588282184</v>
      </c>
      <c r="U25" s="71">
        <v>1.61183115443632</v>
      </c>
      <c r="V25" s="38"/>
      <c r="W25" s="38"/>
    </row>
    <row r="26" spans="1:23" ht="12" thickBot="1" x14ac:dyDescent="0.2">
      <c r="A26" s="52"/>
      <c r="B26" s="54" t="s">
        <v>24</v>
      </c>
      <c r="C26" s="55"/>
      <c r="D26" s="69">
        <v>521044.99170000001</v>
      </c>
      <c r="E26" s="69">
        <v>510000</v>
      </c>
      <c r="F26" s="70">
        <v>102.165684647059</v>
      </c>
      <c r="G26" s="69">
        <v>448895.17249999999</v>
      </c>
      <c r="H26" s="70">
        <v>16.072754536026999</v>
      </c>
      <c r="I26" s="69">
        <v>119273.80379999999</v>
      </c>
      <c r="J26" s="70">
        <v>22.891267683208799</v>
      </c>
      <c r="K26" s="69">
        <v>102462.1167</v>
      </c>
      <c r="L26" s="70">
        <v>22.825399553611799</v>
      </c>
      <c r="M26" s="70">
        <v>0.16407710128830499</v>
      </c>
      <c r="N26" s="69">
        <v>5633961.6814999999</v>
      </c>
      <c r="O26" s="69">
        <v>214195425.73660001</v>
      </c>
      <c r="P26" s="69">
        <v>44312</v>
      </c>
      <c r="Q26" s="69">
        <v>42845</v>
      </c>
      <c r="R26" s="70">
        <v>3.4239701248687</v>
      </c>
      <c r="S26" s="69">
        <v>11.758552800595799</v>
      </c>
      <c r="T26" s="69">
        <v>11.8089748768818</v>
      </c>
      <c r="U26" s="71">
        <v>-0.42881192219040098</v>
      </c>
      <c r="V26" s="38"/>
      <c r="W26" s="38"/>
    </row>
    <row r="27" spans="1:23" ht="12" thickBot="1" x14ac:dyDescent="0.2">
      <c r="A27" s="52"/>
      <c r="B27" s="54" t="s">
        <v>25</v>
      </c>
      <c r="C27" s="55"/>
      <c r="D27" s="69">
        <v>231359.09340000001</v>
      </c>
      <c r="E27" s="69">
        <v>285603</v>
      </c>
      <c r="F27" s="70">
        <v>81.007235008035593</v>
      </c>
      <c r="G27" s="69">
        <v>228178.5214</v>
      </c>
      <c r="H27" s="70">
        <v>1.3938963143794101</v>
      </c>
      <c r="I27" s="69">
        <v>62092.282899999998</v>
      </c>
      <c r="J27" s="70">
        <v>26.8380559361234</v>
      </c>
      <c r="K27" s="69">
        <v>66056.191099999996</v>
      </c>
      <c r="L27" s="70">
        <v>28.949346632062099</v>
      </c>
      <c r="M27" s="70">
        <v>-6.0008125415515E-2</v>
      </c>
      <c r="N27" s="69">
        <v>2511814.79</v>
      </c>
      <c r="O27" s="69">
        <v>96285777.018600002</v>
      </c>
      <c r="P27" s="69">
        <v>31697</v>
      </c>
      <c r="Q27" s="69">
        <v>29846</v>
      </c>
      <c r="R27" s="70">
        <v>6.2018360919386302</v>
      </c>
      <c r="S27" s="69">
        <v>7.2990848786951501</v>
      </c>
      <c r="T27" s="69">
        <v>7.1447506466528203</v>
      </c>
      <c r="U27" s="71">
        <v>2.1144326255583601</v>
      </c>
      <c r="V27" s="38"/>
      <c r="W27" s="38"/>
    </row>
    <row r="28" spans="1:23" ht="12" thickBot="1" x14ac:dyDescent="0.2">
      <c r="A28" s="52"/>
      <c r="B28" s="54" t="s">
        <v>26</v>
      </c>
      <c r="C28" s="55"/>
      <c r="D28" s="69">
        <v>1179993.4839000001</v>
      </c>
      <c r="E28" s="69">
        <v>1538500</v>
      </c>
      <c r="F28" s="70">
        <v>76.697659012024701</v>
      </c>
      <c r="G28" s="69">
        <v>1041453.1684</v>
      </c>
      <c r="H28" s="70">
        <v>13.302596766097601</v>
      </c>
      <c r="I28" s="69">
        <v>69031.732099999994</v>
      </c>
      <c r="J28" s="70">
        <v>5.8501790935186397</v>
      </c>
      <c r="K28" s="69">
        <v>36163.2808</v>
      </c>
      <c r="L28" s="70">
        <v>3.4723866513900199</v>
      </c>
      <c r="M28" s="70">
        <v>0.90889019394501402</v>
      </c>
      <c r="N28" s="69">
        <v>11317820.058499999</v>
      </c>
      <c r="O28" s="69">
        <v>344809064.1832</v>
      </c>
      <c r="P28" s="69">
        <v>49836</v>
      </c>
      <c r="Q28" s="69">
        <v>46138</v>
      </c>
      <c r="R28" s="70">
        <v>8.0150851792448705</v>
      </c>
      <c r="S28" s="69">
        <v>23.677531982903901</v>
      </c>
      <c r="T28" s="69">
        <v>23.654387689106599</v>
      </c>
      <c r="U28" s="71">
        <v>9.7747914833511002E-2</v>
      </c>
      <c r="V28" s="38"/>
      <c r="W28" s="38"/>
    </row>
    <row r="29" spans="1:23" ht="12" thickBot="1" x14ac:dyDescent="0.2">
      <c r="A29" s="52"/>
      <c r="B29" s="54" t="s">
        <v>27</v>
      </c>
      <c r="C29" s="55"/>
      <c r="D29" s="69">
        <v>635604.69299999997</v>
      </c>
      <c r="E29" s="69">
        <v>622800</v>
      </c>
      <c r="F29" s="70">
        <v>102.05598795761099</v>
      </c>
      <c r="G29" s="69">
        <v>507842.5245</v>
      </c>
      <c r="H29" s="70">
        <v>25.157831874317601</v>
      </c>
      <c r="I29" s="69">
        <v>87484.884600000005</v>
      </c>
      <c r="J29" s="70">
        <v>13.764040065072299</v>
      </c>
      <c r="K29" s="69">
        <v>84422.825400000002</v>
      </c>
      <c r="L29" s="70">
        <v>16.623819654157401</v>
      </c>
      <c r="M29" s="70">
        <v>3.6270513163849001E-2</v>
      </c>
      <c r="N29" s="69">
        <v>6662332.2734000003</v>
      </c>
      <c r="O29" s="69">
        <v>233457178.3775</v>
      </c>
      <c r="P29" s="69">
        <v>101033</v>
      </c>
      <c r="Q29" s="69">
        <v>98745</v>
      </c>
      <c r="R29" s="70">
        <v>2.3170793457896601</v>
      </c>
      <c r="S29" s="69">
        <v>6.2910602773351298</v>
      </c>
      <c r="T29" s="69">
        <v>6.1935974297432796</v>
      </c>
      <c r="U29" s="71">
        <v>1.54922768651543</v>
      </c>
      <c r="V29" s="38"/>
      <c r="W29" s="38"/>
    </row>
    <row r="30" spans="1:23" ht="12" thickBot="1" x14ac:dyDescent="0.2">
      <c r="A30" s="52"/>
      <c r="B30" s="54" t="s">
        <v>28</v>
      </c>
      <c r="C30" s="55"/>
      <c r="D30" s="69">
        <v>674554.52720000001</v>
      </c>
      <c r="E30" s="69">
        <v>892400</v>
      </c>
      <c r="F30" s="70">
        <v>75.588808516360402</v>
      </c>
      <c r="G30" s="69">
        <v>653884.28810000001</v>
      </c>
      <c r="H30" s="70">
        <v>3.1611463184199899</v>
      </c>
      <c r="I30" s="69">
        <v>79620.650899999993</v>
      </c>
      <c r="J30" s="70">
        <v>11.8034417811257</v>
      </c>
      <c r="K30" s="69">
        <v>107671.4259</v>
      </c>
      <c r="L30" s="70">
        <v>16.4664341779587</v>
      </c>
      <c r="M30" s="70">
        <v>-0.26052199797235198</v>
      </c>
      <c r="N30" s="69">
        <v>7964187.4121000003</v>
      </c>
      <c r="O30" s="69">
        <v>407489092.8423</v>
      </c>
      <c r="P30" s="69">
        <v>49359</v>
      </c>
      <c r="Q30" s="69">
        <v>48265</v>
      </c>
      <c r="R30" s="70">
        <v>2.2666528540350201</v>
      </c>
      <c r="S30" s="69">
        <v>13.666292412731201</v>
      </c>
      <c r="T30" s="69">
        <v>13.472765337200901</v>
      </c>
      <c r="U30" s="71">
        <v>1.4160905510119</v>
      </c>
      <c r="V30" s="38"/>
      <c r="W30" s="38"/>
    </row>
    <row r="31" spans="1:23" ht="12" thickBot="1" x14ac:dyDescent="0.2">
      <c r="A31" s="52"/>
      <c r="B31" s="54" t="s">
        <v>29</v>
      </c>
      <c r="C31" s="55"/>
      <c r="D31" s="69">
        <v>655965.77029999997</v>
      </c>
      <c r="E31" s="69">
        <v>828300</v>
      </c>
      <c r="F31" s="70">
        <v>79.194225558372594</v>
      </c>
      <c r="G31" s="69">
        <v>673167.76500000001</v>
      </c>
      <c r="H31" s="70">
        <v>-2.5553800396250299</v>
      </c>
      <c r="I31" s="69">
        <v>22265.819200000002</v>
      </c>
      <c r="J31" s="70">
        <v>3.3943568716728798</v>
      </c>
      <c r="K31" s="69">
        <v>37221.7183</v>
      </c>
      <c r="L31" s="70">
        <v>5.5293375938760203</v>
      </c>
      <c r="M31" s="70">
        <v>-0.40180571405807503</v>
      </c>
      <c r="N31" s="69">
        <v>6901279.7130000005</v>
      </c>
      <c r="O31" s="69">
        <v>367924818.26310003</v>
      </c>
      <c r="P31" s="69">
        <v>25920</v>
      </c>
      <c r="Q31" s="69">
        <v>24512</v>
      </c>
      <c r="R31" s="70">
        <v>5.7441253263707601</v>
      </c>
      <c r="S31" s="69">
        <v>25.3073213850309</v>
      </c>
      <c r="T31" s="69">
        <v>25.677962410248</v>
      </c>
      <c r="U31" s="71">
        <v>-1.4645604707751101</v>
      </c>
      <c r="V31" s="38"/>
      <c r="W31" s="38"/>
    </row>
    <row r="32" spans="1:23" ht="12" thickBot="1" x14ac:dyDescent="0.2">
      <c r="A32" s="52"/>
      <c r="B32" s="54" t="s">
        <v>30</v>
      </c>
      <c r="C32" s="55"/>
      <c r="D32" s="69">
        <v>108887.36350000001</v>
      </c>
      <c r="E32" s="69">
        <v>132945</v>
      </c>
      <c r="F32" s="70">
        <v>81.904068223701501</v>
      </c>
      <c r="G32" s="69">
        <v>118976.5775</v>
      </c>
      <c r="H32" s="70">
        <v>-8.4800001916343604</v>
      </c>
      <c r="I32" s="69">
        <v>30105.646499999999</v>
      </c>
      <c r="J32" s="70">
        <v>27.6484300219098</v>
      </c>
      <c r="K32" s="69">
        <v>32364.4987</v>
      </c>
      <c r="L32" s="70">
        <v>27.202411920110901</v>
      </c>
      <c r="M32" s="70">
        <v>-6.9794135263402002E-2</v>
      </c>
      <c r="N32" s="69">
        <v>1192692.9236000001</v>
      </c>
      <c r="O32" s="69">
        <v>50260363.882799998</v>
      </c>
      <c r="P32" s="69">
        <v>23785</v>
      </c>
      <c r="Q32" s="69">
        <v>22918</v>
      </c>
      <c r="R32" s="70">
        <v>3.7830526223928702</v>
      </c>
      <c r="S32" s="69">
        <v>4.5779845911288604</v>
      </c>
      <c r="T32" s="69">
        <v>4.5028833013352001</v>
      </c>
      <c r="U32" s="71">
        <v>1.6404880422533099</v>
      </c>
      <c r="V32" s="38"/>
      <c r="W32" s="38"/>
    </row>
    <row r="33" spans="1:23" ht="12" thickBot="1" x14ac:dyDescent="0.2">
      <c r="A33" s="52"/>
      <c r="B33" s="54" t="s">
        <v>31</v>
      </c>
      <c r="C33" s="55"/>
      <c r="D33" s="72"/>
      <c r="E33" s="72"/>
      <c r="F33" s="72"/>
      <c r="G33" s="69">
        <v>15.3847</v>
      </c>
      <c r="H33" s="72"/>
      <c r="I33" s="72"/>
      <c r="J33" s="72"/>
      <c r="K33" s="69">
        <v>2.9954999999999998</v>
      </c>
      <c r="L33" s="70">
        <v>19.470642911464001</v>
      </c>
      <c r="M33" s="72"/>
      <c r="N33" s="69">
        <v>13.6753</v>
      </c>
      <c r="O33" s="69">
        <v>5022.1523999999999</v>
      </c>
      <c r="P33" s="72"/>
      <c r="Q33" s="72"/>
      <c r="R33" s="72"/>
      <c r="S33" s="72"/>
      <c r="T33" s="72"/>
      <c r="U33" s="73"/>
      <c r="V33" s="38"/>
      <c r="W33" s="38"/>
    </row>
    <row r="34" spans="1:23" ht="12" thickBot="1" x14ac:dyDescent="0.2">
      <c r="A34" s="52"/>
      <c r="B34" s="54" t="s">
        <v>36</v>
      </c>
      <c r="C34" s="55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2"/>
      <c r="B35" s="54" t="s">
        <v>32</v>
      </c>
      <c r="C35" s="55"/>
      <c r="D35" s="69">
        <v>227100.6833</v>
      </c>
      <c r="E35" s="69">
        <v>150600</v>
      </c>
      <c r="F35" s="70">
        <v>150.797266467463</v>
      </c>
      <c r="G35" s="69">
        <v>198696.84729999999</v>
      </c>
      <c r="H35" s="70">
        <v>14.295061238246401</v>
      </c>
      <c r="I35" s="69">
        <v>17614.3308</v>
      </c>
      <c r="J35" s="70">
        <v>7.7561769273637404</v>
      </c>
      <c r="K35" s="69">
        <v>23779.085500000001</v>
      </c>
      <c r="L35" s="70">
        <v>11.967520281837899</v>
      </c>
      <c r="M35" s="70">
        <v>-0.25925112637321601</v>
      </c>
      <c r="N35" s="69">
        <v>2390593.7278999998</v>
      </c>
      <c r="O35" s="69">
        <v>62781950.454999998</v>
      </c>
      <c r="P35" s="69">
        <v>13766</v>
      </c>
      <c r="Q35" s="69">
        <v>12195</v>
      </c>
      <c r="R35" s="70">
        <v>12.8823288232882</v>
      </c>
      <c r="S35" s="69">
        <v>16.497216569809702</v>
      </c>
      <c r="T35" s="69">
        <v>16.335164444444398</v>
      </c>
      <c r="U35" s="71">
        <v>0.98229979996620498</v>
      </c>
      <c r="V35" s="38"/>
      <c r="W35" s="38"/>
    </row>
    <row r="36" spans="1:23" ht="12" thickBot="1" x14ac:dyDescent="0.2">
      <c r="A36" s="52"/>
      <c r="B36" s="54" t="s">
        <v>37</v>
      </c>
      <c r="C36" s="55"/>
      <c r="D36" s="72"/>
      <c r="E36" s="69">
        <v>411200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2"/>
      <c r="B37" s="54" t="s">
        <v>38</v>
      </c>
      <c r="C37" s="55"/>
      <c r="D37" s="72"/>
      <c r="E37" s="69">
        <v>181150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2"/>
      <c r="B38" s="54" t="s">
        <v>39</v>
      </c>
      <c r="C38" s="55"/>
      <c r="D38" s="72"/>
      <c r="E38" s="69">
        <v>154100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2"/>
      <c r="B39" s="54" t="s">
        <v>33</v>
      </c>
      <c r="C39" s="55"/>
      <c r="D39" s="69">
        <v>182470.94080000001</v>
      </c>
      <c r="E39" s="69">
        <v>333606</v>
      </c>
      <c r="F39" s="70">
        <v>54.696540469895602</v>
      </c>
      <c r="G39" s="69">
        <v>154750.8547</v>
      </c>
      <c r="H39" s="70">
        <v>17.9127192245485</v>
      </c>
      <c r="I39" s="69">
        <v>8510.2661000000007</v>
      </c>
      <c r="J39" s="70">
        <v>4.6639021329581496</v>
      </c>
      <c r="K39" s="69">
        <v>8147.2960000000003</v>
      </c>
      <c r="L39" s="70">
        <v>5.2647825537340998</v>
      </c>
      <c r="M39" s="70">
        <v>4.4550989678047999E-2</v>
      </c>
      <c r="N39" s="69">
        <v>2019281.6239</v>
      </c>
      <c r="O39" s="69">
        <v>96392994.384800002</v>
      </c>
      <c r="P39" s="69">
        <v>292</v>
      </c>
      <c r="Q39" s="69">
        <v>282</v>
      </c>
      <c r="R39" s="70">
        <v>3.5460992907801399</v>
      </c>
      <c r="S39" s="69">
        <v>624.90048219178095</v>
      </c>
      <c r="T39" s="69">
        <v>559.81996595744704</v>
      </c>
      <c r="U39" s="71">
        <v>10.4145408891461</v>
      </c>
      <c r="V39" s="38"/>
      <c r="W39" s="38"/>
    </row>
    <row r="40" spans="1:23" ht="12" thickBot="1" x14ac:dyDescent="0.2">
      <c r="A40" s="52"/>
      <c r="B40" s="54" t="s">
        <v>34</v>
      </c>
      <c r="C40" s="55"/>
      <c r="D40" s="69">
        <v>503335.53159999999</v>
      </c>
      <c r="E40" s="69">
        <v>413900</v>
      </c>
      <c r="F40" s="70">
        <v>121.608004735443</v>
      </c>
      <c r="G40" s="69">
        <v>431967.89039999997</v>
      </c>
      <c r="H40" s="70">
        <v>16.521515322334299</v>
      </c>
      <c r="I40" s="69">
        <v>35745.001300000004</v>
      </c>
      <c r="J40" s="70">
        <v>7.10162487165847</v>
      </c>
      <c r="K40" s="69">
        <v>30004.329399999999</v>
      </c>
      <c r="L40" s="70">
        <v>6.9459628983571298</v>
      </c>
      <c r="M40" s="70">
        <v>0.19132811880141601</v>
      </c>
      <c r="N40" s="69">
        <v>5081950.8573000003</v>
      </c>
      <c r="O40" s="69">
        <v>183952524.88159999</v>
      </c>
      <c r="P40" s="69">
        <v>2868</v>
      </c>
      <c r="Q40" s="69">
        <v>2240</v>
      </c>
      <c r="R40" s="70">
        <v>28.035714285714299</v>
      </c>
      <c r="S40" s="69">
        <v>175.50053403068301</v>
      </c>
      <c r="T40" s="69">
        <v>181.22280102678599</v>
      </c>
      <c r="U40" s="71">
        <v>-3.26054107339744</v>
      </c>
      <c r="V40" s="38"/>
      <c r="W40" s="38"/>
    </row>
    <row r="41" spans="1:23" ht="12" thickBot="1" x14ac:dyDescent="0.2">
      <c r="A41" s="52"/>
      <c r="B41" s="54" t="s">
        <v>40</v>
      </c>
      <c r="C41" s="55"/>
      <c r="D41" s="72"/>
      <c r="E41" s="69">
        <v>165300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2"/>
      <c r="B42" s="54" t="s">
        <v>41</v>
      </c>
      <c r="C42" s="55"/>
      <c r="D42" s="72"/>
      <c r="E42" s="69">
        <v>54001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2"/>
      <c r="B43" s="54" t="s">
        <v>71</v>
      </c>
      <c r="C43" s="55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3"/>
      <c r="B44" s="54" t="s">
        <v>35</v>
      </c>
      <c r="C44" s="55"/>
      <c r="D44" s="74">
        <v>59293.0216</v>
      </c>
      <c r="E44" s="75"/>
      <c r="F44" s="75"/>
      <c r="G44" s="74">
        <v>22743.183499999999</v>
      </c>
      <c r="H44" s="76">
        <v>160.70678100099801</v>
      </c>
      <c r="I44" s="74">
        <v>9790.7317999999996</v>
      </c>
      <c r="J44" s="76">
        <v>16.512452116287498</v>
      </c>
      <c r="K44" s="74">
        <v>3674.0092</v>
      </c>
      <c r="L44" s="76">
        <v>16.154331252702601</v>
      </c>
      <c r="M44" s="76">
        <v>1.66486316909604</v>
      </c>
      <c r="N44" s="74">
        <v>206052.0166</v>
      </c>
      <c r="O44" s="74">
        <v>11138225.985400001</v>
      </c>
      <c r="P44" s="74">
        <v>33</v>
      </c>
      <c r="Q44" s="74">
        <v>30</v>
      </c>
      <c r="R44" s="76">
        <v>10</v>
      </c>
      <c r="S44" s="74">
        <v>1796.7582303030299</v>
      </c>
      <c r="T44" s="74">
        <v>383.81792000000002</v>
      </c>
      <c r="U44" s="77">
        <v>78.638310178478093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54982</v>
      </c>
      <c r="D2" s="32">
        <v>554450.14634615404</v>
      </c>
      <c r="E2" s="32">
        <v>427699.85403589701</v>
      </c>
      <c r="F2" s="32">
        <v>126750.292310256</v>
      </c>
      <c r="G2" s="32">
        <v>427699.85403589701</v>
      </c>
      <c r="H2" s="32">
        <v>0.22860539066595101</v>
      </c>
    </row>
    <row r="3" spans="1:8" ht="14.25" x14ac:dyDescent="0.2">
      <c r="A3" s="32">
        <v>2</v>
      </c>
      <c r="B3" s="33">
        <v>13</v>
      </c>
      <c r="C3" s="32">
        <v>8486.2389999999996</v>
      </c>
      <c r="D3" s="32">
        <v>72191.646273890001</v>
      </c>
      <c r="E3" s="32">
        <v>55048.576355926198</v>
      </c>
      <c r="F3" s="32">
        <v>17143.0699179638</v>
      </c>
      <c r="G3" s="32">
        <v>55048.576355926198</v>
      </c>
      <c r="H3" s="32">
        <v>0.237466116964894</v>
      </c>
    </row>
    <row r="4" spans="1:8" ht="14.25" x14ac:dyDescent="0.2">
      <c r="A4" s="32">
        <v>3</v>
      </c>
      <c r="B4" s="33">
        <v>14</v>
      </c>
      <c r="C4" s="32">
        <v>90058</v>
      </c>
      <c r="D4" s="32">
        <v>92244.424336752098</v>
      </c>
      <c r="E4" s="32">
        <v>69018.1723820513</v>
      </c>
      <c r="F4" s="32">
        <v>23226.2519547009</v>
      </c>
      <c r="G4" s="32">
        <v>69018.1723820513</v>
      </c>
      <c r="H4" s="32">
        <v>0.25179030734594798</v>
      </c>
    </row>
    <row r="5" spans="1:8" ht="14.25" x14ac:dyDescent="0.2">
      <c r="A5" s="32">
        <v>4</v>
      </c>
      <c r="B5" s="33">
        <v>15</v>
      </c>
      <c r="C5" s="32">
        <v>5102</v>
      </c>
      <c r="D5" s="32">
        <v>98616.849592307699</v>
      </c>
      <c r="E5" s="32">
        <v>76461.388440170893</v>
      </c>
      <c r="F5" s="32">
        <v>22155.461152136799</v>
      </c>
      <c r="G5" s="32">
        <v>76461.388440170893</v>
      </c>
      <c r="H5" s="32">
        <v>0.22466202523939599</v>
      </c>
    </row>
    <row r="6" spans="1:8" ht="14.25" x14ac:dyDescent="0.2">
      <c r="A6" s="32">
        <v>5</v>
      </c>
      <c r="B6" s="33">
        <v>16</v>
      </c>
      <c r="C6" s="32">
        <v>3174</v>
      </c>
      <c r="D6" s="32">
        <v>231531.20413760701</v>
      </c>
      <c r="E6" s="32">
        <v>187808.59241111099</v>
      </c>
      <c r="F6" s="32">
        <v>43722.611726495699</v>
      </c>
      <c r="G6" s="32">
        <v>187808.59241111099</v>
      </c>
      <c r="H6" s="32">
        <v>0.188841119232075</v>
      </c>
    </row>
    <row r="7" spans="1:8" ht="14.25" x14ac:dyDescent="0.2">
      <c r="A7" s="32">
        <v>6</v>
      </c>
      <c r="B7" s="33">
        <v>17</v>
      </c>
      <c r="C7" s="32">
        <v>21727</v>
      </c>
      <c r="D7" s="32">
        <v>425168.84934529901</v>
      </c>
      <c r="E7" s="32">
        <v>341515.31574786297</v>
      </c>
      <c r="F7" s="32">
        <v>83653.533597435904</v>
      </c>
      <c r="G7" s="32">
        <v>341515.31574786297</v>
      </c>
      <c r="H7" s="32">
        <v>0.19675367498407001</v>
      </c>
    </row>
    <row r="8" spans="1:8" ht="14.25" x14ac:dyDescent="0.2">
      <c r="A8" s="32">
        <v>7</v>
      </c>
      <c r="B8" s="33">
        <v>18</v>
      </c>
      <c r="C8" s="32">
        <v>109657</v>
      </c>
      <c r="D8" s="32">
        <v>231384.273766667</v>
      </c>
      <c r="E8" s="32">
        <v>186892.883946154</v>
      </c>
      <c r="F8" s="32">
        <v>44491.389820512799</v>
      </c>
      <c r="G8" s="32">
        <v>186892.883946154</v>
      </c>
      <c r="H8" s="32">
        <v>0.19228355106526801</v>
      </c>
    </row>
    <row r="9" spans="1:8" ht="14.25" x14ac:dyDescent="0.2">
      <c r="A9" s="32">
        <v>8</v>
      </c>
      <c r="B9" s="33">
        <v>19</v>
      </c>
      <c r="C9" s="32">
        <v>15822</v>
      </c>
      <c r="D9" s="32">
        <v>134311.93014615399</v>
      </c>
      <c r="E9" s="32">
        <v>117877.521279487</v>
      </c>
      <c r="F9" s="32">
        <v>16434.408866666701</v>
      </c>
      <c r="G9" s="32">
        <v>117877.521279487</v>
      </c>
      <c r="H9" s="32">
        <v>0.122360008145094</v>
      </c>
    </row>
    <row r="10" spans="1:8" ht="14.25" x14ac:dyDescent="0.2">
      <c r="A10" s="32">
        <v>9</v>
      </c>
      <c r="B10" s="33">
        <v>21</v>
      </c>
      <c r="C10" s="32">
        <v>120771</v>
      </c>
      <c r="D10" s="32">
        <v>505386.60775299103</v>
      </c>
      <c r="E10" s="32">
        <v>478554.98331880302</v>
      </c>
      <c r="F10" s="32">
        <v>26831.624434188001</v>
      </c>
      <c r="G10" s="32">
        <v>478554.98331880302</v>
      </c>
      <c r="H10" s="36">
        <v>5.3091285013436802E-2</v>
      </c>
    </row>
    <row r="11" spans="1:8" ht="14.25" x14ac:dyDescent="0.2">
      <c r="A11" s="32">
        <v>10</v>
      </c>
      <c r="B11" s="33">
        <v>22</v>
      </c>
      <c r="C11" s="32">
        <v>27847</v>
      </c>
      <c r="D11" s="32">
        <v>478130.55394615402</v>
      </c>
      <c r="E11" s="32">
        <v>406480.34722136799</v>
      </c>
      <c r="F11" s="32">
        <v>71650.206724786301</v>
      </c>
      <c r="G11" s="32">
        <v>406480.34722136799</v>
      </c>
      <c r="H11" s="32">
        <v>0.1498549007869</v>
      </c>
    </row>
    <row r="12" spans="1:8" ht="14.25" x14ac:dyDescent="0.2">
      <c r="A12" s="32">
        <v>11</v>
      </c>
      <c r="B12" s="33">
        <v>23</v>
      </c>
      <c r="C12" s="32">
        <v>144852.65900000001</v>
      </c>
      <c r="D12" s="32">
        <v>1304717.87262393</v>
      </c>
      <c r="E12" s="32">
        <v>1123573.2705649601</v>
      </c>
      <c r="F12" s="32">
        <v>181144.60205897401</v>
      </c>
      <c r="G12" s="32">
        <v>1123573.2705649601</v>
      </c>
      <c r="H12" s="32">
        <v>0.13883813953944901</v>
      </c>
    </row>
    <row r="13" spans="1:8" ht="14.25" x14ac:dyDescent="0.2">
      <c r="A13" s="32">
        <v>12</v>
      </c>
      <c r="B13" s="33">
        <v>24</v>
      </c>
      <c r="C13" s="32">
        <v>29997.743999999999</v>
      </c>
      <c r="D13" s="32">
        <v>693966.57828632498</v>
      </c>
      <c r="E13" s="32">
        <v>637342.007155556</v>
      </c>
      <c r="F13" s="32">
        <v>56624.571130769204</v>
      </c>
      <c r="G13" s="32">
        <v>637342.007155556</v>
      </c>
      <c r="H13" s="32">
        <v>8.1595530537792602E-2</v>
      </c>
    </row>
    <row r="14" spans="1:8" ht="14.25" x14ac:dyDescent="0.2">
      <c r="A14" s="32">
        <v>13</v>
      </c>
      <c r="B14" s="33">
        <v>25</v>
      </c>
      <c r="C14" s="32">
        <v>78926</v>
      </c>
      <c r="D14" s="32">
        <v>884647.9547</v>
      </c>
      <c r="E14" s="32">
        <v>814642.98289999994</v>
      </c>
      <c r="F14" s="32">
        <v>70004.971799999999</v>
      </c>
      <c r="G14" s="32">
        <v>814642.98289999994</v>
      </c>
      <c r="H14" s="32">
        <v>7.9133141526043504E-2</v>
      </c>
    </row>
    <row r="15" spans="1:8" ht="14.25" x14ac:dyDescent="0.2">
      <c r="A15" s="32">
        <v>14</v>
      </c>
      <c r="B15" s="33">
        <v>26</v>
      </c>
      <c r="C15" s="32">
        <v>64067</v>
      </c>
      <c r="D15" s="32">
        <v>343428.33145673497</v>
      </c>
      <c r="E15" s="32">
        <v>309258.07446755201</v>
      </c>
      <c r="F15" s="32">
        <v>34170.256989183901</v>
      </c>
      <c r="G15" s="32">
        <v>309258.07446755201</v>
      </c>
      <c r="H15" s="32">
        <v>9.9497490041786402E-2</v>
      </c>
    </row>
    <row r="16" spans="1:8" ht="14.25" x14ac:dyDescent="0.2">
      <c r="A16" s="32">
        <v>15</v>
      </c>
      <c r="B16" s="33">
        <v>27</v>
      </c>
      <c r="C16" s="32">
        <v>103098.22500000001</v>
      </c>
      <c r="D16" s="32">
        <v>823775.84069999994</v>
      </c>
      <c r="E16" s="32">
        <v>767478.90049999999</v>
      </c>
      <c r="F16" s="32">
        <v>56296.940199999997</v>
      </c>
      <c r="G16" s="32">
        <v>767478.90049999999</v>
      </c>
      <c r="H16" s="32">
        <v>6.83401204776313E-2</v>
      </c>
    </row>
    <row r="17" spans="1:8" ht="14.25" x14ac:dyDescent="0.2">
      <c r="A17" s="32">
        <v>16</v>
      </c>
      <c r="B17" s="33">
        <v>29</v>
      </c>
      <c r="C17" s="32">
        <v>169159</v>
      </c>
      <c r="D17" s="32">
        <v>2048525.32112222</v>
      </c>
      <c r="E17" s="32">
        <v>1846720.1598470099</v>
      </c>
      <c r="F17" s="32">
        <v>201805.16127521399</v>
      </c>
      <c r="G17" s="32">
        <v>1846720.1598470099</v>
      </c>
      <c r="H17" s="32">
        <v>9.8512407532585902E-2</v>
      </c>
    </row>
    <row r="18" spans="1:8" ht="14.25" x14ac:dyDescent="0.2">
      <c r="A18" s="32">
        <v>17</v>
      </c>
      <c r="B18" s="33">
        <v>31</v>
      </c>
      <c r="C18" s="32">
        <v>26426.593000000001</v>
      </c>
      <c r="D18" s="32">
        <v>228551.89542513399</v>
      </c>
      <c r="E18" s="32">
        <v>187360.92506402801</v>
      </c>
      <c r="F18" s="32">
        <v>41190.970361105901</v>
      </c>
      <c r="G18" s="32">
        <v>187360.92506402801</v>
      </c>
      <c r="H18" s="32">
        <v>0.18022589698714001</v>
      </c>
    </row>
    <row r="19" spans="1:8" ht="14.25" x14ac:dyDescent="0.2">
      <c r="A19" s="32">
        <v>18</v>
      </c>
      <c r="B19" s="33">
        <v>32</v>
      </c>
      <c r="C19" s="32">
        <v>18751.888999999999</v>
      </c>
      <c r="D19" s="32">
        <v>310461.80652261601</v>
      </c>
      <c r="E19" s="32">
        <v>285652.59017451201</v>
      </c>
      <c r="F19" s="32">
        <v>24809.216348103801</v>
      </c>
      <c r="G19" s="32">
        <v>285652.59017451201</v>
      </c>
      <c r="H19" s="32">
        <v>7.9910687327320498E-2</v>
      </c>
    </row>
    <row r="20" spans="1:8" ht="14.25" x14ac:dyDescent="0.2">
      <c r="A20" s="32">
        <v>19</v>
      </c>
      <c r="B20" s="33">
        <v>33</v>
      </c>
      <c r="C20" s="32">
        <v>34421.813000000002</v>
      </c>
      <c r="D20" s="32">
        <v>521044.97591347899</v>
      </c>
      <c r="E20" s="32">
        <v>401771.16561614699</v>
      </c>
      <c r="F20" s="32">
        <v>119273.81029733201</v>
      </c>
      <c r="G20" s="32">
        <v>401771.16561614699</v>
      </c>
      <c r="H20" s="32">
        <v>0.228912696237451</v>
      </c>
    </row>
    <row r="21" spans="1:8" ht="14.25" x14ac:dyDescent="0.2">
      <c r="A21" s="32">
        <v>20</v>
      </c>
      <c r="B21" s="33">
        <v>34</v>
      </c>
      <c r="C21" s="32">
        <v>40922.550999999999</v>
      </c>
      <c r="D21" s="32">
        <v>231358.970543854</v>
      </c>
      <c r="E21" s="32">
        <v>169266.819624961</v>
      </c>
      <c r="F21" s="32">
        <v>62092.150918892999</v>
      </c>
      <c r="G21" s="32">
        <v>169266.819624961</v>
      </c>
      <c r="H21" s="32">
        <v>0.26838013141627198</v>
      </c>
    </row>
    <row r="22" spans="1:8" ht="14.25" x14ac:dyDescent="0.2">
      <c r="A22" s="32">
        <v>21</v>
      </c>
      <c r="B22" s="33">
        <v>35</v>
      </c>
      <c r="C22" s="32">
        <v>57297.050999999999</v>
      </c>
      <c r="D22" s="32">
        <v>1179993.48017788</v>
      </c>
      <c r="E22" s="32">
        <v>1110961.7586044201</v>
      </c>
      <c r="F22" s="32">
        <v>69031.721573451301</v>
      </c>
      <c r="G22" s="32">
        <v>1110961.7586044201</v>
      </c>
      <c r="H22" s="32">
        <v>5.8501782198868799E-2</v>
      </c>
    </row>
    <row r="23" spans="1:8" ht="14.25" x14ac:dyDescent="0.2">
      <c r="A23" s="32">
        <v>22</v>
      </c>
      <c r="B23" s="33">
        <v>36</v>
      </c>
      <c r="C23" s="32">
        <v>162069.55499999999</v>
      </c>
      <c r="D23" s="32">
        <v>635604.69286371698</v>
      </c>
      <c r="E23" s="32">
        <v>548119.81456133095</v>
      </c>
      <c r="F23" s="32">
        <v>87484.878302386205</v>
      </c>
      <c r="G23" s="32">
        <v>548119.81456133095</v>
      </c>
      <c r="H23" s="32">
        <v>0.137640390772169</v>
      </c>
    </row>
    <row r="24" spans="1:8" ht="14.25" x14ac:dyDescent="0.2">
      <c r="A24" s="32">
        <v>23</v>
      </c>
      <c r="B24" s="33">
        <v>37</v>
      </c>
      <c r="C24" s="32">
        <v>70645.702000000005</v>
      </c>
      <c r="D24" s="32">
        <v>674554.53175752203</v>
      </c>
      <c r="E24" s="32">
        <v>594933.857132687</v>
      </c>
      <c r="F24" s="32">
        <v>79620.674624834806</v>
      </c>
      <c r="G24" s="32">
        <v>594933.857132687</v>
      </c>
      <c r="H24" s="32">
        <v>0.118034452184891</v>
      </c>
    </row>
    <row r="25" spans="1:8" ht="14.25" x14ac:dyDescent="0.2">
      <c r="A25" s="32">
        <v>24</v>
      </c>
      <c r="B25" s="33">
        <v>38</v>
      </c>
      <c r="C25" s="32">
        <v>132277.21400000001</v>
      </c>
      <c r="D25" s="32">
        <v>655965.71275132697</v>
      </c>
      <c r="E25" s="32">
        <v>633699.925822124</v>
      </c>
      <c r="F25" s="32">
        <v>22265.786929203499</v>
      </c>
      <c r="G25" s="32">
        <v>633699.925822124</v>
      </c>
      <c r="H25" s="32">
        <v>3.3943522498780902E-2</v>
      </c>
    </row>
    <row r="26" spans="1:8" ht="14.25" x14ac:dyDescent="0.2">
      <c r="A26" s="32">
        <v>25</v>
      </c>
      <c r="B26" s="33">
        <v>39</v>
      </c>
      <c r="C26" s="32">
        <v>86377.581000000006</v>
      </c>
      <c r="D26" s="32">
        <v>108887.31417937401</v>
      </c>
      <c r="E26" s="32">
        <v>78781.711122125198</v>
      </c>
      <c r="F26" s="32">
        <v>30105.603057248602</v>
      </c>
      <c r="G26" s="32">
        <v>78781.711122125198</v>
      </c>
      <c r="H26" s="32">
        <v>0.27648402648314602</v>
      </c>
    </row>
    <row r="27" spans="1:8" ht="14.25" x14ac:dyDescent="0.2">
      <c r="A27" s="32">
        <v>26</v>
      </c>
      <c r="B27" s="33">
        <v>42</v>
      </c>
      <c r="C27" s="32">
        <v>13071.055</v>
      </c>
      <c r="D27" s="32">
        <v>227100.68290000001</v>
      </c>
      <c r="E27" s="32">
        <v>209486.3541</v>
      </c>
      <c r="F27" s="32">
        <v>17614.328799999999</v>
      </c>
      <c r="G27" s="32">
        <v>209486.3541</v>
      </c>
      <c r="H27" s="32">
        <v>7.7561760603582899E-2</v>
      </c>
    </row>
    <row r="28" spans="1:8" ht="14.25" x14ac:dyDescent="0.2">
      <c r="A28" s="32">
        <v>27</v>
      </c>
      <c r="B28" s="33">
        <v>75</v>
      </c>
      <c r="C28" s="32">
        <v>1203</v>
      </c>
      <c r="D28" s="32">
        <v>182470.94017094001</v>
      </c>
      <c r="E28" s="32">
        <v>173960.67521367499</v>
      </c>
      <c r="F28" s="32">
        <v>8510.2649572649607</v>
      </c>
      <c r="G28" s="32">
        <v>173960.67521367499</v>
      </c>
      <c r="H28" s="32">
        <v>4.6639015227808202E-2</v>
      </c>
    </row>
    <row r="29" spans="1:8" ht="14.25" x14ac:dyDescent="0.2">
      <c r="A29" s="32">
        <v>28</v>
      </c>
      <c r="B29" s="33">
        <v>76</v>
      </c>
      <c r="C29" s="32">
        <v>3237</v>
      </c>
      <c r="D29" s="32">
        <v>503335.51612478599</v>
      </c>
      <c r="E29" s="32">
        <v>467590.53050085501</v>
      </c>
      <c r="F29" s="32">
        <v>35744.9856239316</v>
      </c>
      <c r="G29" s="32">
        <v>467590.53050085501</v>
      </c>
      <c r="H29" s="32">
        <v>7.1016219755630702E-2</v>
      </c>
    </row>
    <row r="30" spans="1:8" ht="14.25" x14ac:dyDescent="0.2">
      <c r="A30" s="32">
        <v>29</v>
      </c>
      <c r="B30" s="33">
        <v>99</v>
      </c>
      <c r="C30" s="32">
        <v>34</v>
      </c>
      <c r="D30" s="32">
        <v>59293.021707888998</v>
      </c>
      <c r="E30" s="32">
        <v>49502.289766280897</v>
      </c>
      <c r="F30" s="32">
        <v>9790.73194160805</v>
      </c>
      <c r="G30" s="32">
        <v>49502.289766280897</v>
      </c>
      <c r="H30" s="32">
        <v>0.16512452325069099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2014-12-11T01:25:02Z</dcterms:modified>
</cp:coreProperties>
</file>