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<sst xmlns="http://schemas.openxmlformats.org/spreadsheetml/2006/main" count="116" uniqueCount="73">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</sst>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14842669.5482</v>
      </c>
      <c r="F3" s="25">
        <f>RA!I7</f>
        <v>1744329.7709999999</v>
      </c>
      <c r="G3" s="16">
        <f>E3-F3</f>
        <v>13098339.7772</v>
      </c>
      <c r="H3" s="27">
        <f>RA!J7</f>
        <v>11.7521296646501</v>
      </c>
      <c r="I3" s="20">
        <f>SUM(I4:I40)</f>
        <v>14842674.334163945</v>
      </c>
      <c r="J3" s="21">
        <f>SUM(J4:J40)</f>
        <v>13098339.758797385</v>
      </c>
      <c r="K3" s="22">
        <f>E3-I3</f>
        <v>-4.7859639450907707</v>
      </c>
      <c r="L3" s="22">
        <f>G3-J3</f>
        <v>1.8402615562081337E-2</v>
      </c>
    </row>
    <row r="4" spans="1:13" x14ac:dyDescent="0.15">
      <c r="A4" s="42">
        <f>RA!A8</f>
        <v>41984</v>
      </c>
      <c r="B4" s="12">
        <v>12</v>
      </c>
      <c r="C4" s="39" t="s">
        <v>6</v>
      </c>
      <c r="D4" s="39"/>
      <c r="E4" s="15">
        <f>VLOOKUP(C4,RA!B8:D39,3,0)</f>
        <v>586018.10580000002</v>
      </c>
      <c r="F4" s="25">
        <f>VLOOKUP(C4,RA!B8:I43,8,0)</f>
        <v>133081.14189999999</v>
      </c>
      <c r="G4" s="16">
        <f t="shared" ref="G4:G40" si="0">E4-F4</f>
        <v>452936.96390000003</v>
      </c>
      <c r="H4" s="27">
        <f>RA!J8</f>
        <v>22.7093908162317</v>
      </c>
      <c r="I4" s="20">
        <f>VLOOKUP(B4,RMS!B:D,3,FALSE)</f>
        <v>586018.83811196603</v>
      </c>
      <c r="J4" s="21">
        <f>VLOOKUP(B4,RMS!B:E,4,FALSE)</f>
        <v>452936.96597094001</v>
      </c>
      <c r="K4" s="22">
        <f t="shared" ref="K4:K40" si="1">E4-I4</f>
        <v>-0.73231196601409465</v>
      </c>
      <c r="L4" s="22">
        <f t="shared" ref="L4:L40" si="2">G4-J4</f>
        <v>-2.0709399832412601E-3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72724.044699999999</v>
      </c>
      <c r="F5" s="25">
        <f>VLOOKUP(C5,RA!B9:I44,8,0)</f>
        <v>17343.568200000002</v>
      </c>
      <c r="G5" s="16">
        <f t="shared" si="0"/>
        <v>55380.476499999997</v>
      </c>
      <c r="H5" s="27">
        <f>RA!J9</f>
        <v>23.8484647980532</v>
      </c>
      <c r="I5" s="20">
        <f>VLOOKUP(B5,RMS!B:D,3,FALSE)</f>
        <v>72724.083743294803</v>
      </c>
      <c r="J5" s="21">
        <f>VLOOKUP(B5,RMS!B:E,4,FALSE)</f>
        <v>55380.478370388002</v>
      </c>
      <c r="K5" s="22">
        <f t="shared" si="1"/>
        <v>-3.9043294804287143E-2</v>
      </c>
      <c r="L5" s="22">
        <f t="shared" si="2"/>
        <v>-1.8703880050452426E-3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85161.210900000005</v>
      </c>
      <c r="F6" s="25">
        <f>VLOOKUP(C6,RA!B10:I45,8,0)</f>
        <v>21914.745699999999</v>
      </c>
      <c r="G6" s="16">
        <f t="shared" si="0"/>
        <v>63246.465200000006</v>
      </c>
      <c r="H6" s="27">
        <f>RA!J10</f>
        <v>25.733248116602301</v>
      </c>
      <c r="I6" s="20">
        <f>VLOOKUP(B6,RMS!B:D,3,FALSE)</f>
        <v>85163.066925641004</v>
      </c>
      <c r="J6" s="21">
        <f>VLOOKUP(B6,RMS!B:E,4,FALSE)</f>
        <v>63246.465314529902</v>
      </c>
      <c r="K6" s="22">
        <f t="shared" si="1"/>
        <v>-1.8560256409982685</v>
      </c>
      <c r="L6" s="22">
        <f t="shared" si="2"/>
        <v>-1.1452989565441385E-4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98169.711800000005</v>
      </c>
      <c r="F7" s="25">
        <f>VLOOKUP(C7,RA!B11:I46,8,0)</f>
        <v>21752.762299999999</v>
      </c>
      <c r="G7" s="16">
        <f t="shared" si="0"/>
        <v>76416.949500000002</v>
      </c>
      <c r="H7" s="27">
        <f>RA!J11</f>
        <v>22.158323479971799</v>
      </c>
      <c r="I7" s="20">
        <f>VLOOKUP(B7,RMS!B:D,3,FALSE)</f>
        <v>98169.736759829102</v>
      </c>
      <c r="J7" s="21">
        <f>VLOOKUP(B7,RMS!B:E,4,FALSE)</f>
        <v>76416.950021367506</v>
      </c>
      <c r="K7" s="22">
        <f t="shared" si="1"/>
        <v>-2.4959829097497277E-2</v>
      </c>
      <c r="L7" s="22">
        <f t="shared" si="2"/>
        <v>-5.2136750309728086E-4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280337.50229999999</v>
      </c>
      <c r="F8" s="25">
        <f>VLOOKUP(C8,RA!B12:I47,8,0)</f>
        <v>46911.741800000003</v>
      </c>
      <c r="G8" s="16">
        <f t="shared" si="0"/>
        <v>233425.76049999997</v>
      </c>
      <c r="H8" s="27">
        <f>RA!J12</f>
        <v>16.7340228885245</v>
      </c>
      <c r="I8" s="20">
        <f>VLOOKUP(B8,RMS!B:D,3,FALSE)</f>
        <v>280337.52647265</v>
      </c>
      <c r="J8" s="21">
        <f>VLOOKUP(B8,RMS!B:E,4,FALSE)</f>
        <v>233425.760070085</v>
      </c>
      <c r="K8" s="22">
        <f t="shared" si="1"/>
        <v>-2.4172650009859353E-2</v>
      </c>
      <c r="L8" s="22">
        <f t="shared" si="2"/>
        <v>4.2991497321054339E-4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408313.82209999999</v>
      </c>
      <c r="F9" s="25">
        <f>VLOOKUP(C9,RA!B13:I48,8,0)</f>
        <v>82714.486199999999</v>
      </c>
      <c r="G9" s="16">
        <f t="shared" si="0"/>
        <v>325599.33590000001</v>
      </c>
      <c r="H9" s="27">
        <f>RA!J13</f>
        <v>20.257576825244598</v>
      </c>
      <c r="I9" s="20">
        <f>VLOOKUP(B9,RMS!B:D,3,FALSE)</f>
        <v>408314.065405128</v>
      </c>
      <c r="J9" s="21">
        <f>VLOOKUP(B9,RMS!B:E,4,FALSE)</f>
        <v>325599.33550940198</v>
      </c>
      <c r="K9" s="22">
        <f t="shared" si="1"/>
        <v>-0.2433051280095242</v>
      </c>
      <c r="L9" s="22">
        <f t="shared" si="2"/>
        <v>3.905980265699327E-4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265210.09950000001</v>
      </c>
      <c r="F10" s="25">
        <f>VLOOKUP(C10,RA!B14:I49,8,0)</f>
        <v>46602.745199999998</v>
      </c>
      <c r="G10" s="16">
        <f t="shared" si="0"/>
        <v>218607.35430000001</v>
      </c>
      <c r="H10" s="27">
        <f>RA!J14</f>
        <v>17.572009998058199</v>
      </c>
      <c r="I10" s="20">
        <f>VLOOKUP(B10,RMS!B:D,3,FALSE)</f>
        <v>265210.11704871798</v>
      </c>
      <c r="J10" s="21">
        <f>VLOOKUP(B10,RMS!B:E,4,FALSE)</f>
        <v>218607.36809316199</v>
      </c>
      <c r="K10" s="22">
        <f t="shared" si="1"/>
        <v>-1.7548717965837568E-2</v>
      </c>
      <c r="L10" s="22">
        <f t="shared" si="2"/>
        <v>-1.3793161982903257E-2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132134.17619999999</v>
      </c>
      <c r="F11" s="25">
        <f>VLOOKUP(C11,RA!B15:I50,8,0)</f>
        <v>14872.240900000001</v>
      </c>
      <c r="G11" s="16">
        <f t="shared" si="0"/>
        <v>117261.93529999998</v>
      </c>
      <c r="H11" s="27">
        <f>RA!J15</f>
        <v>11.2554081977165</v>
      </c>
      <c r="I11" s="20">
        <f>VLOOKUP(B11,RMS!B:D,3,FALSE)</f>
        <v>132134.35671025599</v>
      </c>
      <c r="J11" s="21">
        <f>VLOOKUP(B11,RMS!B:E,4,FALSE)</f>
        <v>117261.936293162</v>
      </c>
      <c r="K11" s="22">
        <f t="shared" si="1"/>
        <v>-0.18051025600288995</v>
      </c>
      <c r="L11" s="22">
        <f t="shared" si="2"/>
        <v>-9.9316201522015035E-4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503511.98619999998</v>
      </c>
      <c r="F12" s="25">
        <f>VLOOKUP(C12,RA!B16:I51,8,0)</f>
        <v>37349.909299999999</v>
      </c>
      <c r="G12" s="16">
        <f t="shared" si="0"/>
        <v>466162.07689999999</v>
      </c>
      <c r="H12" s="27">
        <f>RA!J16</f>
        <v>7.4178788834560603</v>
      </c>
      <c r="I12" s="20">
        <f>VLOOKUP(B12,RMS!B:D,3,FALSE)</f>
        <v>503511.74339658098</v>
      </c>
      <c r="J12" s="21">
        <f>VLOOKUP(B12,RMS!B:E,4,FALSE)</f>
        <v>466162.076521368</v>
      </c>
      <c r="K12" s="22">
        <f t="shared" si="1"/>
        <v>0.24280341900885105</v>
      </c>
      <c r="L12" s="22">
        <f t="shared" si="2"/>
        <v>3.7863198667764664E-4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481014.75030000001</v>
      </c>
      <c r="F13" s="25">
        <f>VLOOKUP(C13,RA!B17:I52,8,0)</f>
        <v>58206.1705</v>
      </c>
      <c r="G13" s="16">
        <f t="shared" si="0"/>
        <v>422808.57980000001</v>
      </c>
      <c r="H13" s="27">
        <f>RA!J17</f>
        <v>12.1007038689973</v>
      </c>
      <c r="I13" s="20">
        <f>VLOOKUP(B13,RMS!B:D,3,FALSE)</f>
        <v>481014.84872649598</v>
      </c>
      <c r="J13" s="21">
        <f>VLOOKUP(B13,RMS!B:E,4,FALSE)</f>
        <v>422808.57946324802</v>
      </c>
      <c r="K13" s="22">
        <f t="shared" si="1"/>
        <v>-9.8426495969761163E-2</v>
      </c>
      <c r="L13" s="22">
        <f t="shared" si="2"/>
        <v>3.3675198210403323E-4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1346017.8892999999</v>
      </c>
      <c r="F14" s="25">
        <f>VLOOKUP(C14,RA!B18:I53,8,0)</f>
        <v>177692.4192</v>
      </c>
      <c r="G14" s="16">
        <f t="shared" si="0"/>
        <v>1168325.4701</v>
      </c>
      <c r="H14" s="27">
        <f>RA!J18</f>
        <v>13.2013415729868</v>
      </c>
      <c r="I14" s="20">
        <f>VLOOKUP(B14,RMS!B:D,3,FALSE)</f>
        <v>1346017.7455871799</v>
      </c>
      <c r="J14" s="21">
        <f>VLOOKUP(B14,RMS!B:E,4,FALSE)</f>
        <v>1168325.4679290601</v>
      </c>
      <c r="K14" s="22">
        <f t="shared" si="1"/>
        <v>0.14371282001957297</v>
      </c>
      <c r="L14" s="22">
        <f t="shared" si="2"/>
        <v>2.1709399297833443E-3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520461.81589999999</v>
      </c>
      <c r="F15" s="25">
        <f>VLOOKUP(C15,RA!B19:I54,8,0)</f>
        <v>56652.013099999996</v>
      </c>
      <c r="G15" s="16">
        <f t="shared" si="0"/>
        <v>463809.8028</v>
      </c>
      <c r="H15" s="27">
        <f>RA!J19</f>
        <v>10.884950897317101</v>
      </c>
      <c r="I15" s="20">
        <f>VLOOKUP(B15,RMS!B:D,3,FALSE)</f>
        <v>520461.78247008502</v>
      </c>
      <c r="J15" s="21">
        <f>VLOOKUP(B15,RMS!B:E,4,FALSE)</f>
        <v>463809.80475811998</v>
      </c>
      <c r="K15" s="22">
        <f t="shared" si="1"/>
        <v>3.3429914969019592E-2</v>
      </c>
      <c r="L15" s="22">
        <f t="shared" si="2"/>
        <v>-1.9581199740059674E-3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895404.48349999997</v>
      </c>
      <c r="F16" s="25">
        <f>VLOOKUP(C16,RA!B20:I55,8,0)</f>
        <v>70380.634600000005</v>
      </c>
      <c r="G16" s="16">
        <f t="shared" si="0"/>
        <v>825023.84889999998</v>
      </c>
      <c r="H16" s="27">
        <f>RA!J20</f>
        <v>7.8602057390747904</v>
      </c>
      <c r="I16" s="20">
        <f>VLOOKUP(B16,RMS!B:D,3,FALSE)</f>
        <v>895404.65540000005</v>
      </c>
      <c r="J16" s="21">
        <f>VLOOKUP(B16,RMS!B:E,4,FALSE)</f>
        <v>825023.84889999998</v>
      </c>
      <c r="K16" s="22">
        <f t="shared" si="1"/>
        <v>-0.17190000007394701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340264.7917</v>
      </c>
      <c r="F17" s="25">
        <f>VLOOKUP(C17,RA!B21:I56,8,0)</f>
        <v>33501.960400000004</v>
      </c>
      <c r="G17" s="16">
        <f t="shared" si="0"/>
        <v>306762.83130000002</v>
      </c>
      <c r="H17" s="27">
        <f>RA!J21</f>
        <v>9.8458498255492604</v>
      </c>
      <c r="I17" s="20">
        <f>VLOOKUP(B17,RMS!B:D,3,FALSE)</f>
        <v>340264.51433072402</v>
      </c>
      <c r="J17" s="21">
        <f>VLOOKUP(B17,RMS!B:E,4,FALSE)</f>
        <v>306762.831173043</v>
      </c>
      <c r="K17" s="22">
        <f t="shared" si="1"/>
        <v>0.27736927598016337</v>
      </c>
      <c r="L17" s="22">
        <f t="shared" si="2"/>
        <v>1.2695702025666833E-4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873789.04980000004</v>
      </c>
      <c r="F18" s="25">
        <f>VLOOKUP(C18,RA!B22:I57,8,0)</f>
        <v>39577.357799999998</v>
      </c>
      <c r="G18" s="16">
        <f t="shared" si="0"/>
        <v>834211.69200000004</v>
      </c>
      <c r="H18" s="27">
        <f>RA!J22</f>
        <v>4.52939503064942</v>
      </c>
      <c r="I18" s="20">
        <f>VLOOKUP(B18,RMS!B:D,3,FALSE)</f>
        <v>873790.00329999998</v>
      </c>
      <c r="J18" s="21">
        <f>VLOOKUP(B18,RMS!B:E,4,FALSE)</f>
        <v>834211.69010000001</v>
      </c>
      <c r="K18" s="22">
        <f t="shared" si="1"/>
        <v>-0.95349999994505197</v>
      </c>
      <c r="L18" s="22">
        <f t="shared" si="2"/>
        <v>1.9000000320374966E-3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2087865.4317999999</v>
      </c>
      <c r="F19" s="25">
        <f>VLOOKUP(C19,RA!B23:I58,8,0)</f>
        <v>240638.5999</v>
      </c>
      <c r="G19" s="16">
        <f t="shared" si="0"/>
        <v>1847226.8318999999</v>
      </c>
      <c r="H19" s="27">
        <f>RA!J23</f>
        <v>11.5255799648227</v>
      </c>
      <c r="I19" s="20">
        <f>VLOOKUP(B19,RMS!B:D,3,FALSE)</f>
        <v>2087866.9468948699</v>
      </c>
      <c r="J19" s="21">
        <f>VLOOKUP(B19,RMS!B:E,4,FALSE)</f>
        <v>1847226.8548683799</v>
      </c>
      <c r="K19" s="22">
        <f t="shared" si="1"/>
        <v>-1.5150948700029403</v>
      </c>
      <c r="L19" s="22">
        <f t="shared" si="2"/>
        <v>-2.2968380013480783E-2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283333.63290000003</v>
      </c>
      <c r="F20" s="25">
        <f>VLOOKUP(C20,RA!B24:I59,8,0)</f>
        <v>42799.193700000003</v>
      </c>
      <c r="G20" s="16">
        <f t="shared" si="0"/>
        <v>240534.43920000002</v>
      </c>
      <c r="H20" s="27">
        <f>RA!J24</f>
        <v>15.1055818054278</v>
      </c>
      <c r="I20" s="20">
        <f>VLOOKUP(B20,RMS!B:D,3,FALSE)</f>
        <v>283333.663971606</v>
      </c>
      <c r="J20" s="21">
        <f>VLOOKUP(B20,RMS!B:E,4,FALSE)</f>
        <v>240534.43730792199</v>
      </c>
      <c r="K20" s="22">
        <f t="shared" si="1"/>
        <v>-3.1071605975739658E-2</v>
      </c>
      <c r="L20" s="22">
        <f t="shared" si="2"/>
        <v>1.8920780275948346E-3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320016.72269999998</v>
      </c>
      <c r="F21" s="25">
        <f>VLOOKUP(C21,RA!B25:I60,8,0)</f>
        <v>20827.480599999999</v>
      </c>
      <c r="G21" s="16">
        <f t="shared" si="0"/>
        <v>299189.24209999997</v>
      </c>
      <c r="H21" s="27">
        <f>RA!J25</f>
        <v>6.5082475766507804</v>
      </c>
      <c r="I21" s="20">
        <f>VLOOKUP(B21,RMS!B:D,3,FALSE)</f>
        <v>320016.72397526703</v>
      </c>
      <c r="J21" s="21">
        <f>VLOOKUP(B21,RMS!B:E,4,FALSE)</f>
        <v>299189.23874251702</v>
      </c>
      <c r="K21" s="22">
        <f t="shared" si="1"/>
        <v>-1.2752670445479453E-3</v>
      </c>
      <c r="L21" s="22">
        <f t="shared" si="2"/>
        <v>3.3574829576537013E-3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619530.46380000003</v>
      </c>
      <c r="F22" s="25">
        <f>VLOOKUP(C22,RA!B26:I61,8,0)</f>
        <v>131300.33480000001</v>
      </c>
      <c r="G22" s="16">
        <f t="shared" si="0"/>
        <v>488230.12900000002</v>
      </c>
      <c r="H22" s="27">
        <f>RA!J26</f>
        <v>21.1935235588975</v>
      </c>
      <c r="I22" s="20">
        <f>VLOOKUP(B22,RMS!B:D,3,FALSE)</f>
        <v>619530.39705066197</v>
      </c>
      <c r="J22" s="21">
        <f>VLOOKUP(B22,RMS!B:E,4,FALSE)</f>
        <v>488230.10225139698</v>
      </c>
      <c r="K22" s="22">
        <f t="shared" si="1"/>
        <v>6.6749338060617447E-2</v>
      </c>
      <c r="L22" s="22">
        <f t="shared" si="2"/>
        <v>2.674860303523019E-2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246603.92290000001</v>
      </c>
      <c r="F23" s="25">
        <f>VLOOKUP(C23,RA!B27:I62,8,0)</f>
        <v>67207.922399999996</v>
      </c>
      <c r="G23" s="16">
        <f t="shared" si="0"/>
        <v>179396.00050000002</v>
      </c>
      <c r="H23" s="27">
        <f>RA!J27</f>
        <v>27.253387379102399</v>
      </c>
      <c r="I23" s="20">
        <f>VLOOKUP(B23,RMS!B:D,3,FALSE)</f>
        <v>246603.79559322301</v>
      </c>
      <c r="J23" s="21">
        <f>VLOOKUP(B23,RMS!B:E,4,FALSE)</f>
        <v>179396.019912324</v>
      </c>
      <c r="K23" s="22">
        <f t="shared" si="1"/>
        <v>0.12730677699437365</v>
      </c>
      <c r="L23" s="22">
        <f t="shared" si="2"/>
        <v>-1.9412323978031054E-2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1167289.219</v>
      </c>
      <c r="F24" s="25">
        <f>VLOOKUP(C24,RA!B28:I63,8,0)</f>
        <v>76634.397100000002</v>
      </c>
      <c r="G24" s="16">
        <f t="shared" si="0"/>
        <v>1090654.8219000001</v>
      </c>
      <c r="H24" s="27">
        <f>RA!J28</f>
        <v>6.5651593326332298</v>
      </c>
      <c r="I24" s="20">
        <f>VLOOKUP(B24,RMS!B:D,3,FALSE)</f>
        <v>1167289.21715221</v>
      </c>
      <c r="J24" s="21">
        <f>VLOOKUP(B24,RMS!B:E,4,FALSE)</f>
        <v>1090654.81834956</v>
      </c>
      <c r="K24" s="22">
        <f t="shared" si="1"/>
        <v>1.8477900885045528E-3</v>
      </c>
      <c r="L24" s="22">
        <f t="shared" si="2"/>
        <v>3.5504400730133057E-3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670542.32770000002</v>
      </c>
      <c r="F25" s="25">
        <f>VLOOKUP(C25,RA!B29:I64,8,0)</f>
        <v>92326.030700000003</v>
      </c>
      <c r="G25" s="16">
        <f t="shared" si="0"/>
        <v>578216.29700000002</v>
      </c>
      <c r="H25" s="27">
        <f>RA!J29</f>
        <v>13.7688594568942</v>
      </c>
      <c r="I25" s="20">
        <f>VLOOKUP(B25,RMS!B:D,3,FALSE)</f>
        <v>670542.32617168105</v>
      </c>
      <c r="J25" s="21">
        <f>VLOOKUP(B25,RMS!B:E,4,FALSE)</f>
        <v>578216.22460182395</v>
      </c>
      <c r="K25" s="22">
        <f t="shared" si="1"/>
        <v>1.5283189713954926E-3</v>
      </c>
      <c r="L25" s="22">
        <f t="shared" si="2"/>
        <v>7.2398176067508757E-2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709302.10060000001</v>
      </c>
      <c r="F26" s="25">
        <f>VLOOKUP(C26,RA!B30:I65,8,0)</f>
        <v>76527.8845</v>
      </c>
      <c r="G26" s="16">
        <f t="shared" si="0"/>
        <v>632774.21609999996</v>
      </c>
      <c r="H26" s="27">
        <f>RA!J30</f>
        <v>10.789180581203</v>
      </c>
      <c r="I26" s="20">
        <f>VLOOKUP(B26,RMS!B:D,3,FALSE)</f>
        <v>709302.01882920403</v>
      </c>
      <c r="J26" s="21">
        <f>VLOOKUP(B26,RMS!B:E,4,FALSE)</f>
        <v>632774.23737387499</v>
      </c>
      <c r="K26" s="22">
        <f t="shared" si="1"/>
        <v>8.177079597953707E-2</v>
      </c>
      <c r="L26" s="22">
        <f t="shared" si="2"/>
        <v>-2.1273875026963651E-2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671286.50919999997</v>
      </c>
      <c r="F27" s="25">
        <f>VLOOKUP(C27,RA!B31:I66,8,0)</f>
        <v>33065.883099999999</v>
      </c>
      <c r="G27" s="16">
        <f t="shared" si="0"/>
        <v>638220.62609999999</v>
      </c>
      <c r="H27" s="27">
        <f>RA!J31</f>
        <v>4.9257481934809002</v>
      </c>
      <c r="I27" s="20">
        <f>VLOOKUP(B27,RMS!B:D,3,FALSE)</f>
        <v>671286.44972920395</v>
      </c>
      <c r="J27" s="21">
        <f>VLOOKUP(B27,RMS!B:E,4,FALSE)</f>
        <v>638220.62605309696</v>
      </c>
      <c r="K27" s="22">
        <f t="shared" si="1"/>
        <v>5.9470796026289463E-2</v>
      </c>
      <c r="L27" s="22">
        <f t="shared" si="2"/>
        <v>4.6903034672141075E-5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117352.0839</v>
      </c>
      <c r="F28" s="25">
        <f>VLOOKUP(C28,RA!B32:I67,8,0)</f>
        <v>32855.090600000003</v>
      </c>
      <c r="G28" s="16">
        <f t="shared" si="0"/>
        <v>84496.993300000002</v>
      </c>
      <c r="H28" s="27">
        <f>RA!J32</f>
        <v>27.997023579058901</v>
      </c>
      <c r="I28" s="20">
        <f>VLOOKUP(B28,RMS!B:D,3,FALSE)</f>
        <v>117352.029761743</v>
      </c>
      <c r="J28" s="21">
        <f>VLOOKUP(B28,RMS!B:E,4,FALSE)</f>
        <v>84496.988052398505</v>
      </c>
      <c r="K28" s="22">
        <f t="shared" si="1"/>
        <v>5.4138256993610412E-2</v>
      </c>
      <c r="L28" s="22">
        <f t="shared" si="2"/>
        <v>5.2476014971034601E-3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288589.46360000002</v>
      </c>
      <c r="F31" s="25">
        <f>VLOOKUP(C31,RA!B35:I70,8,0)</f>
        <v>17665.114799999999</v>
      </c>
      <c r="G31" s="16">
        <f t="shared" si="0"/>
        <v>270924.34880000004</v>
      </c>
      <c r="H31" s="27">
        <f>RA!J35</f>
        <v>6.1211918756967396</v>
      </c>
      <c r="I31" s="20">
        <f>VLOOKUP(B31,RMS!B:D,3,FALSE)</f>
        <v>288589.46350000001</v>
      </c>
      <c r="J31" s="21">
        <f>VLOOKUP(B31,RMS!B:E,4,FALSE)</f>
        <v>270924.3566</v>
      </c>
      <c r="K31" s="22">
        <f t="shared" si="1"/>
        <v>1.0000000474974513E-4</v>
      </c>
      <c r="L31" s="22">
        <f t="shared" si="2"/>
        <v>-7.7999999630264938E-3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231528.2041</v>
      </c>
      <c r="F35" s="25">
        <f>VLOOKUP(C35,RA!B8:I74,8,0)</f>
        <v>11674.3745</v>
      </c>
      <c r="G35" s="16">
        <f t="shared" si="0"/>
        <v>219853.8296</v>
      </c>
      <c r="H35" s="27">
        <f>RA!J39</f>
        <v>5.0423120351064004</v>
      </c>
      <c r="I35" s="20">
        <f>VLOOKUP(B35,RMS!B:D,3,FALSE)</f>
        <v>231528.20512820501</v>
      </c>
      <c r="J35" s="21">
        <f>VLOOKUP(B35,RMS!B:E,4,FALSE)</f>
        <v>219853.829059829</v>
      </c>
      <c r="K35" s="22">
        <f t="shared" si="1"/>
        <v>-1.0282050061505288E-3</v>
      </c>
      <c r="L35" s="22">
        <f t="shared" si="2"/>
        <v>5.4017099319025874E-4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499033.12829999998</v>
      </c>
      <c r="F36" s="25">
        <f>VLOOKUP(C36,RA!B8:I75,8,0)</f>
        <v>37335.048199999997</v>
      </c>
      <c r="G36" s="16">
        <f t="shared" si="0"/>
        <v>461698.08009999996</v>
      </c>
      <c r="H36" s="27">
        <f>RA!J40</f>
        <v>7.4814768965710003</v>
      </c>
      <c r="I36" s="20">
        <f>VLOOKUP(B36,RMS!B:D,3,FALSE)</f>
        <v>499033.11450598302</v>
      </c>
      <c r="J36" s="21">
        <f>VLOOKUP(B36,RMS!B:E,4,FALSE)</f>
        <v>461698.08878376102</v>
      </c>
      <c r="K36" s="22">
        <f t="shared" si="1"/>
        <v>1.3794016966130584E-2</v>
      </c>
      <c r="L36" s="22">
        <f t="shared" si="2"/>
        <v>-8.6837610579095781E-3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41862.897700000001</v>
      </c>
      <c r="F40" s="25">
        <f>VLOOKUP(C40,RA!B8:I78,8,0)</f>
        <v>4918.5190000000002</v>
      </c>
      <c r="G40" s="16">
        <f t="shared" si="0"/>
        <v>36944.378700000001</v>
      </c>
      <c r="H40" s="27">
        <f>RA!J43</f>
        <v>0</v>
      </c>
      <c r="I40" s="20">
        <f>VLOOKUP(B40,RMS!B:D,3,FALSE)</f>
        <v>41862.897511534698</v>
      </c>
      <c r="J40" s="21">
        <f>VLOOKUP(B40,RMS!B:E,4,FALSE)</f>
        <v>36944.378352620799</v>
      </c>
      <c r="K40" s="22">
        <f t="shared" si="1"/>
        <v>1.8846530292648822E-4</v>
      </c>
      <c r="L40" s="22">
        <f t="shared" si="2"/>
        <v>3.4737920213956386E-4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14842669.5482</v>
      </c>
      <c r="E7" s="66">
        <v>17795665</v>
      </c>
      <c r="F7" s="67">
        <v>83.406096643199405</v>
      </c>
      <c r="G7" s="66">
        <v>14212899.7466</v>
      </c>
      <c r="H7" s="67">
        <v>4.4309733610177204</v>
      </c>
      <c r="I7" s="66">
        <v>1744329.7709999999</v>
      </c>
      <c r="J7" s="67">
        <v>11.7521296646501</v>
      </c>
      <c r="K7" s="66">
        <v>1613329.0873</v>
      </c>
      <c r="L7" s="67">
        <v>11.351160678424799</v>
      </c>
      <c r="M7" s="67">
        <v>8.1198984591071E-2</v>
      </c>
      <c r="N7" s="66">
        <v>171112887.04319999</v>
      </c>
      <c r="O7" s="66">
        <v>6663993071.9912004</v>
      </c>
      <c r="P7" s="66">
        <v>850253</v>
      </c>
      <c r="Q7" s="66">
        <v>807027</v>
      </c>
      <c r="R7" s="67">
        <v>5.3562024566712099</v>
      </c>
      <c r="S7" s="66">
        <v>17.4567682186361</v>
      </c>
      <c r="T7" s="66">
        <v>17.894193642344099</v>
      </c>
      <c r="U7" s="68">
        <v>-2.5057640579828502</v>
      </c>
      <c r="V7" s="56"/>
      <c r="W7" s="56"/>
    </row>
    <row r="8" spans="1:23" ht="14.25" thickBot="1" x14ac:dyDescent="0.2">
      <c r="A8" s="53">
        <v>41984</v>
      </c>
      <c r="B8" s="43" t="s">
        <v>6</v>
      </c>
      <c r="C8" s="44"/>
      <c r="D8" s="69">
        <v>586018.10580000002</v>
      </c>
      <c r="E8" s="69">
        <v>671600</v>
      </c>
      <c r="F8" s="70">
        <v>87.257013966646795</v>
      </c>
      <c r="G8" s="69">
        <v>546830.69799999997</v>
      </c>
      <c r="H8" s="70">
        <v>7.1662779619589001</v>
      </c>
      <c r="I8" s="69">
        <v>133081.14189999999</v>
      </c>
      <c r="J8" s="70">
        <v>22.7093908162317</v>
      </c>
      <c r="K8" s="69">
        <v>87597.271399999998</v>
      </c>
      <c r="L8" s="70">
        <v>16.0190844662492</v>
      </c>
      <c r="M8" s="70">
        <v>0.51923843942929004</v>
      </c>
      <c r="N8" s="69">
        <v>6728027.1694</v>
      </c>
      <c r="O8" s="69">
        <v>253479652.5808</v>
      </c>
      <c r="P8" s="69">
        <v>23650</v>
      </c>
      <c r="Q8" s="69">
        <v>22503</v>
      </c>
      <c r="R8" s="70">
        <v>5.0970981646891502</v>
      </c>
      <c r="S8" s="69">
        <v>24.778778257928099</v>
      </c>
      <c r="T8" s="69">
        <v>24.638912047282599</v>
      </c>
      <c r="U8" s="71">
        <v>0.56445967266682595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72724.044699999999</v>
      </c>
      <c r="E9" s="69">
        <v>70752</v>
      </c>
      <c r="F9" s="70">
        <v>102.78726354025299</v>
      </c>
      <c r="G9" s="69">
        <v>68616.960600000006</v>
      </c>
      <c r="H9" s="70">
        <v>5.98552320605119</v>
      </c>
      <c r="I9" s="69">
        <v>17343.568200000002</v>
      </c>
      <c r="J9" s="70">
        <v>23.8484647980532</v>
      </c>
      <c r="K9" s="69">
        <v>15774.290499999999</v>
      </c>
      <c r="L9" s="70">
        <v>22.988908809231098</v>
      </c>
      <c r="M9" s="70">
        <v>9.9483250926563002E-2</v>
      </c>
      <c r="N9" s="69">
        <v>979195.32629999996</v>
      </c>
      <c r="O9" s="69">
        <v>43018130.816</v>
      </c>
      <c r="P9" s="69">
        <v>4364</v>
      </c>
      <c r="Q9" s="69">
        <v>4151</v>
      </c>
      <c r="R9" s="70">
        <v>5.1312936641773099</v>
      </c>
      <c r="S9" s="69">
        <v>16.6645381989001</v>
      </c>
      <c r="T9" s="69">
        <v>17.391379113466598</v>
      </c>
      <c r="U9" s="71">
        <v>-4.3616024992190603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85161.210900000005</v>
      </c>
      <c r="E10" s="69">
        <v>101299</v>
      </c>
      <c r="F10" s="70">
        <v>84.069152607626904</v>
      </c>
      <c r="G10" s="69">
        <v>90932.891000000003</v>
      </c>
      <c r="H10" s="70">
        <v>-6.3471864102506101</v>
      </c>
      <c r="I10" s="69">
        <v>21914.745699999999</v>
      </c>
      <c r="J10" s="70">
        <v>25.733248116602301</v>
      </c>
      <c r="K10" s="69">
        <v>24674.097900000001</v>
      </c>
      <c r="L10" s="70">
        <v>27.1344038759309</v>
      </c>
      <c r="M10" s="70">
        <v>-0.111831938544752</v>
      </c>
      <c r="N10" s="69">
        <v>1165856.7786000001</v>
      </c>
      <c r="O10" s="69">
        <v>59976295.162799999</v>
      </c>
      <c r="P10" s="69">
        <v>74437</v>
      </c>
      <c r="Q10" s="69">
        <v>72500</v>
      </c>
      <c r="R10" s="70">
        <v>2.6717241379310401</v>
      </c>
      <c r="S10" s="69">
        <v>1.1440709714255</v>
      </c>
      <c r="T10" s="69">
        <v>1.2723119586206899</v>
      </c>
      <c r="U10" s="71">
        <v>-11.209181108354001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98169.711800000005</v>
      </c>
      <c r="E11" s="69">
        <v>86428</v>
      </c>
      <c r="F11" s="70">
        <v>113.58554149118299</v>
      </c>
      <c r="G11" s="69">
        <v>68926.594100000002</v>
      </c>
      <c r="H11" s="70">
        <v>42.4264655490935</v>
      </c>
      <c r="I11" s="69">
        <v>21752.762299999999</v>
      </c>
      <c r="J11" s="70">
        <v>22.158323479971799</v>
      </c>
      <c r="K11" s="69">
        <v>13887.362999999999</v>
      </c>
      <c r="L11" s="70">
        <v>20.148047616935699</v>
      </c>
      <c r="M11" s="70">
        <v>0.56637097338061904</v>
      </c>
      <c r="N11" s="69">
        <v>985031.42539999995</v>
      </c>
      <c r="O11" s="69">
        <v>25450877.8706</v>
      </c>
      <c r="P11" s="69">
        <v>4123</v>
      </c>
      <c r="Q11" s="69">
        <v>4143</v>
      </c>
      <c r="R11" s="70">
        <v>-0.48274197441467998</v>
      </c>
      <c r="S11" s="69">
        <v>23.8102623817609</v>
      </c>
      <c r="T11" s="69">
        <v>23.8032411296162</v>
      </c>
      <c r="U11" s="71">
        <v>2.9488344278000001E-2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280337.50229999999</v>
      </c>
      <c r="E12" s="69">
        <v>313827</v>
      </c>
      <c r="F12" s="70">
        <v>89.328675448575197</v>
      </c>
      <c r="G12" s="69">
        <v>252305.18530000001</v>
      </c>
      <c r="H12" s="70">
        <v>11.1104799398667</v>
      </c>
      <c r="I12" s="69">
        <v>46911.741800000003</v>
      </c>
      <c r="J12" s="70">
        <v>16.7340228885245</v>
      </c>
      <c r="K12" s="69">
        <v>-4790.1589999999997</v>
      </c>
      <c r="L12" s="70">
        <v>-1.8985574927064299</v>
      </c>
      <c r="M12" s="70">
        <v>-10.7933579657794</v>
      </c>
      <c r="N12" s="69">
        <v>3004977.9629000002</v>
      </c>
      <c r="O12" s="69">
        <v>89782540.150000006</v>
      </c>
      <c r="P12" s="69">
        <v>2743</v>
      </c>
      <c r="Q12" s="69">
        <v>2279</v>
      </c>
      <c r="R12" s="70">
        <v>20.3598069328653</v>
      </c>
      <c r="S12" s="69">
        <v>102.20105807509999</v>
      </c>
      <c r="T12" s="69">
        <v>101.59332022817</v>
      </c>
      <c r="U12" s="71">
        <v>0.59464927112930499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408313.82209999999</v>
      </c>
      <c r="E13" s="69">
        <v>456400</v>
      </c>
      <c r="F13" s="70">
        <v>89.464027629272607</v>
      </c>
      <c r="G13" s="69">
        <v>372615.26980000001</v>
      </c>
      <c r="H13" s="70">
        <v>9.5805392836319001</v>
      </c>
      <c r="I13" s="69">
        <v>82714.486199999999</v>
      </c>
      <c r="J13" s="70">
        <v>20.257576825244598</v>
      </c>
      <c r="K13" s="69">
        <v>77335.963600000003</v>
      </c>
      <c r="L13" s="70">
        <v>20.7549099213003</v>
      </c>
      <c r="M13" s="70">
        <v>6.9547495752673993E-2</v>
      </c>
      <c r="N13" s="69">
        <v>4571512.7703</v>
      </c>
      <c r="O13" s="69">
        <v>128291165.8035</v>
      </c>
      <c r="P13" s="69">
        <v>10931</v>
      </c>
      <c r="Q13" s="69">
        <v>11014</v>
      </c>
      <c r="R13" s="70">
        <v>-0.75358634465225705</v>
      </c>
      <c r="S13" s="69">
        <v>37.353748248101702</v>
      </c>
      <c r="T13" s="69">
        <v>38.602561567096402</v>
      </c>
      <c r="U13" s="71">
        <v>-3.3432075161510899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265210.09950000001</v>
      </c>
      <c r="E14" s="69">
        <v>170941</v>
      </c>
      <c r="F14" s="70">
        <v>155.147155743795</v>
      </c>
      <c r="G14" s="69">
        <v>196278.4792</v>
      </c>
      <c r="H14" s="70">
        <v>35.119296104674497</v>
      </c>
      <c r="I14" s="69">
        <v>46602.745199999998</v>
      </c>
      <c r="J14" s="70">
        <v>17.572009998058199</v>
      </c>
      <c r="K14" s="69">
        <v>35585.175900000002</v>
      </c>
      <c r="L14" s="70">
        <v>18.129942745144302</v>
      </c>
      <c r="M14" s="70">
        <v>0.30961120807611298</v>
      </c>
      <c r="N14" s="69">
        <v>2551582.4481000002</v>
      </c>
      <c r="O14" s="69">
        <v>62786267.251199998</v>
      </c>
      <c r="P14" s="69">
        <v>3734</v>
      </c>
      <c r="Q14" s="69">
        <v>3701</v>
      </c>
      <c r="R14" s="70">
        <v>0.89165090516076795</v>
      </c>
      <c r="S14" s="69">
        <v>71.025736341724695</v>
      </c>
      <c r="T14" s="69">
        <v>62.519392245339098</v>
      </c>
      <c r="U14" s="71">
        <v>11.976425074228301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132134.17619999999</v>
      </c>
      <c r="E15" s="69">
        <v>108278</v>
      </c>
      <c r="F15" s="70">
        <v>122.032339164004</v>
      </c>
      <c r="G15" s="69">
        <v>112209.5812</v>
      </c>
      <c r="H15" s="70">
        <v>17.756589755456702</v>
      </c>
      <c r="I15" s="69">
        <v>14872.240900000001</v>
      </c>
      <c r="J15" s="70">
        <v>11.2554081977165</v>
      </c>
      <c r="K15" s="69">
        <v>22326.0239</v>
      </c>
      <c r="L15" s="70">
        <v>19.896717964044999</v>
      </c>
      <c r="M15" s="70">
        <v>-0.33386074624779</v>
      </c>
      <c r="N15" s="69">
        <v>1498106.6518999999</v>
      </c>
      <c r="O15" s="69">
        <v>48508240.586499996</v>
      </c>
      <c r="P15" s="69">
        <v>4818</v>
      </c>
      <c r="Q15" s="69">
        <v>4564</v>
      </c>
      <c r="R15" s="70">
        <v>5.5652936021034298</v>
      </c>
      <c r="S15" s="69">
        <v>27.425109215442099</v>
      </c>
      <c r="T15" s="69">
        <v>29.428523115688002</v>
      </c>
      <c r="U15" s="71">
        <v>-7.3050352671625802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503511.98619999998</v>
      </c>
      <c r="E16" s="69">
        <v>522600</v>
      </c>
      <c r="F16" s="70">
        <v>96.347490662074193</v>
      </c>
      <c r="G16" s="69">
        <v>492727.09379999997</v>
      </c>
      <c r="H16" s="70">
        <v>2.18881659557726</v>
      </c>
      <c r="I16" s="69">
        <v>37349.909299999999</v>
      </c>
      <c r="J16" s="70">
        <v>7.4178788834560603</v>
      </c>
      <c r="K16" s="69">
        <v>34195.895600000003</v>
      </c>
      <c r="L16" s="70">
        <v>6.9401289334984799</v>
      </c>
      <c r="M16" s="70">
        <v>9.2233691928805997E-2</v>
      </c>
      <c r="N16" s="69">
        <v>6728477.7043000003</v>
      </c>
      <c r="O16" s="69">
        <v>342530253.12239999</v>
      </c>
      <c r="P16" s="69">
        <v>25193</v>
      </c>
      <c r="Q16" s="69">
        <v>23744</v>
      </c>
      <c r="R16" s="70">
        <v>6.1025943396226401</v>
      </c>
      <c r="S16" s="69">
        <v>19.986186091374599</v>
      </c>
      <c r="T16" s="69">
        <v>21.284823189016201</v>
      </c>
      <c r="U16" s="71">
        <v>-6.4976734015402799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481014.75030000001</v>
      </c>
      <c r="E17" s="69">
        <v>631100</v>
      </c>
      <c r="F17" s="70">
        <v>76.218467802250103</v>
      </c>
      <c r="G17" s="69">
        <v>479633.64380000002</v>
      </c>
      <c r="H17" s="70">
        <v>0.28795029661761201</v>
      </c>
      <c r="I17" s="69">
        <v>58206.1705</v>
      </c>
      <c r="J17" s="70">
        <v>12.1007038689973</v>
      </c>
      <c r="K17" s="69">
        <v>49989.406600000002</v>
      </c>
      <c r="L17" s="70">
        <v>10.422414533715401</v>
      </c>
      <c r="M17" s="70">
        <v>0.164370102764932</v>
      </c>
      <c r="N17" s="69">
        <v>4925503.3518000003</v>
      </c>
      <c r="O17" s="69">
        <v>320993164.33289999</v>
      </c>
      <c r="P17" s="69">
        <v>9547</v>
      </c>
      <c r="Q17" s="69">
        <v>9804</v>
      </c>
      <c r="R17" s="70">
        <v>-2.6213790289677599</v>
      </c>
      <c r="S17" s="69">
        <v>50.383864072483497</v>
      </c>
      <c r="T17" s="69">
        <v>48.768917594859197</v>
      </c>
      <c r="U17" s="71">
        <v>3.2052850795662602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1346017.8892999999</v>
      </c>
      <c r="E18" s="69">
        <v>1433600</v>
      </c>
      <c r="F18" s="70">
        <v>93.890756787109396</v>
      </c>
      <c r="G18" s="69">
        <v>1272669.7278</v>
      </c>
      <c r="H18" s="70">
        <v>5.76333041462322</v>
      </c>
      <c r="I18" s="69">
        <v>177692.4192</v>
      </c>
      <c r="J18" s="70">
        <v>13.2013415729868</v>
      </c>
      <c r="K18" s="69">
        <v>202430.66039999999</v>
      </c>
      <c r="L18" s="70">
        <v>15.905985345462099</v>
      </c>
      <c r="M18" s="70">
        <v>-0.122205999580882</v>
      </c>
      <c r="N18" s="69">
        <v>16549799.5781</v>
      </c>
      <c r="O18" s="69">
        <v>757709822.45910001</v>
      </c>
      <c r="P18" s="69">
        <v>67779</v>
      </c>
      <c r="Q18" s="69">
        <v>64619</v>
      </c>
      <c r="R18" s="70">
        <v>4.8902025719989499</v>
      </c>
      <c r="S18" s="69">
        <v>19.858922222222201</v>
      </c>
      <c r="T18" s="69">
        <v>20.190934316532299</v>
      </c>
      <c r="U18" s="71">
        <v>-1.67185354066466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520461.81589999999</v>
      </c>
      <c r="E19" s="69">
        <v>696000</v>
      </c>
      <c r="F19" s="70">
        <v>74.778996537356306</v>
      </c>
      <c r="G19" s="69">
        <v>891718.92020000005</v>
      </c>
      <c r="H19" s="70">
        <v>-41.633870930621498</v>
      </c>
      <c r="I19" s="69">
        <v>56652.013099999996</v>
      </c>
      <c r="J19" s="70">
        <v>10.884950897317101</v>
      </c>
      <c r="K19" s="69">
        <v>53364.162600000003</v>
      </c>
      <c r="L19" s="70">
        <v>5.9844151998065902</v>
      </c>
      <c r="M19" s="70">
        <v>6.1611582376822002E-2</v>
      </c>
      <c r="N19" s="69">
        <v>7308470.7087000003</v>
      </c>
      <c r="O19" s="69">
        <v>254783936.2814</v>
      </c>
      <c r="P19" s="69">
        <v>13071</v>
      </c>
      <c r="Q19" s="69">
        <v>13735</v>
      </c>
      <c r="R19" s="70">
        <v>-4.8343647615580601</v>
      </c>
      <c r="S19" s="69">
        <v>39.818056453216997</v>
      </c>
      <c r="T19" s="69">
        <v>50.525418667637403</v>
      </c>
      <c r="U19" s="71">
        <v>-26.890720362006199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895404.48349999997</v>
      </c>
      <c r="E20" s="69">
        <v>807100</v>
      </c>
      <c r="F20" s="70">
        <v>110.940959422624</v>
      </c>
      <c r="G20" s="69">
        <v>876906.35589999997</v>
      </c>
      <c r="H20" s="70">
        <v>2.10947582664225</v>
      </c>
      <c r="I20" s="69">
        <v>70380.634600000005</v>
      </c>
      <c r="J20" s="70">
        <v>7.8602057390747904</v>
      </c>
      <c r="K20" s="69">
        <v>65404.844499999999</v>
      </c>
      <c r="L20" s="70">
        <v>7.4585893989641203</v>
      </c>
      <c r="M20" s="70">
        <v>7.6076782049378996E-2</v>
      </c>
      <c r="N20" s="69">
        <v>10189637.737600001</v>
      </c>
      <c r="O20" s="69">
        <v>394602545.70740002</v>
      </c>
      <c r="P20" s="69">
        <v>38197</v>
      </c>
      <c r="Q20" s="69">
        <v>36755</v>
      </c>
      <c r="R20" s="70">
        <v>3.92327574479663</v>
      </c>
      <c r="S20" s="69">
        <v>23.4417489200723</v>
      </c>
      <c r="T20" s="69">
        <v>24.0687743708339</v>
      </c>
      <c r="U20" s="71">
        <v>-2.6748236784702599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340264.7917</v>
      </c>
      <c r="E21" s="69">
        <v>338300</v>
      </c>
      <c r="F21" s="70">
        <v>100.580783830919</v>
      </c>
      <c r="G21" s="69">
        <v>314234.48009999999</v>
      </c>
      <c r="H21" s="70">
        <v>8.2837222674342801</v>
      </c>
      <c r="I21" s="69">
        <v>33501.960400000004</v>
      </c>
      <c r="J21" s="70">
        <v>9.8458498255492604</v>
      </c>
      <c r="K21" s="69">
        <v>38669.244400000003</v>
      </c>
      <c r="L21" s="70">
        <v>12.305856565356599</v>
      </c>
      <c r="M21" s="70">
        <v>-0.133627746809555</v>
      </c>
      <c r="N21" s="69">
        <v>3925108.3355</v>
      </c>
      <c r="O21" s="69">
        <v>149025708.2895</v>
      </c>
      <c r="P21" s="69">
        <v>31449</v>
      </c>
      <c r="Q21" s="69">
        <v>30568</v>
      </c>
      <c r="R21" s="70">
        <v>2.8820989269824602</v>
      </c>
      <c r="S21" s="69">
        <v>10.8195742853509</v>
      </c>
      <c r="T21" s="69">
        <v>11.2349065329757</v>
      </c>
      <c r="U21" s="71">
        <v>-3.8387115488186101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873789.04980000004</v>
      </c>
      <c r="E22" s="69">
        <v>902300</v>
      </c>
      <c r="F22" s="70">
        <v>96.840191710074293</v>
      </c>
      <c r="G22" s="69">
        <v>809127.79960000003</v>
      </c>
      <c r="H22" s="70">
        <v>7.99147554094246</v>
      </c>
      <c r="I22" s="69">
        <v>39577.357799999998</v>
      </c>
      <c r="J22" s="70">
        <v>4.52939503064942</v>
      </c>
      <c r="K22" s="69">
        <v>118327.3413</v>
      </c>
      <c r="L22" s="70">
        <v>14.6240607921884</v>
      </c>
      <c r="M22" s="70">
        <v>-0.66552651851056199</v>
      </c>
      <c r="N22" s="69">
        <v>10090123.6006</v>
      </c>
      <c r="O22" s="69">
        <v>452259859.30729997</v>
      </c>
      <c r="P22" s="69">
        <v>52737</v>
      </c>
      <c r="Q22" s="69">
        <v>48757</v>
      </c>
      <c r="R22" s="70">
        <v>8.1629304510121496</v>
      </c>
      <c r="S22" s="69">
        <v>16.568804630525101</v>
      </c>
      <c r="T22" s="69">
        <v>16.895521828660499</v>
      </c>
      <c r="U22" s="71">
        <v>-1.9718815293019001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2087865.4317999999</v>
      </c>
      <c r="E23" s="69">
        <v>2618100</v>
      </c>
      <c r="F23" s="70">
        <v>79.747352347122003</v>
      </c>
      <c r="G23" s="69">
        <v>2083385.9102</v>
      </c>
      <c r="H23" s="70">
        <v>0.215011610574356</v>
      </c>
      <c r="I23" s="69">
        <v>240638.5999</v>
      </c>
      <c r="J23" s="70">
        <v>11.5255799648227</v>
      </c>
      <c r="K23" s="69">
        <v>169299.80489999999</v>
      </c>
      <c r="L23" s="70">
        <v>8.1261855555002604</v>
      </c>
      <c r="M23" s="70">
        <v>0.42137552988993399</v>
      </c>
      <c r="N23" s="69">
        <v>26132644.6677</v>
      </c>
      <c r="O23" s="69">
        <v>995628523.93920004</v>
      </c>
      <c r="P23" s="69">
        <v>72300</v>
      </c>
      <c r="Q23" s="69">
        <v>67462</v>
      </c>
      <c r="R23" s="70">
        <v>7.17144466514483</v>
      </c>
      <c r="S23" s="69">
        <v>28.877806802213001</v>
      </c>
      <c r="T23" s="69">
        <v>30.365597881770501</v>
      </c>
      <c r="U23" s="71">
        <v>-5.15202241550928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283333.63290000003</v>
      </c>
      <c r="E24" s="69">
        <v>282799</v>
      </c>
      <c r="F24" s="70">
        <v>100.189050491692</v>
      </c>
      <c r="G24" s="69">
        <v>239289.8247</v>
      </c>
      <c r="H24" s="70">
        <v>18.406051429565899</v>
      </c>
      <c r="I24" s="69">
        <v>42799.193700000003</v>
      </c>
      <c r="J24" s="70">
        <v>15.1055818054278</v>
      </c>
      <c r="K24" s="69">
        <v>40021.262000000002</v>
      </c>
      <c r="L24" s="70">
        <v>16.725016222555698</v>
      </c>
      <c r="M24" s="70">
        <v>6.9411396871993006E-2</v>
      </c>
      <c r="N24" s="69">
        <v>2795358.7259999998</v>
      </c>
      <c r="O24" s="69">
        <v>104585285.01109999</v>
      </c>
      <c r="P24" s="69">
        <v>27484</v>
      </c>
      <c r="Q24" s="69">
        <v>24932</v>
      </c>
      <c r="R24" s="70">
        <v>10.235841488849699</v>
      </c>
      <c r="S24" s="69">
        <v>10.309039182797299</v>
      </c>
      <c r="T24" s="69">
        <v>9.1670105166051705</v>
      </c>
      <c r="U24" s="71">
        <v>11.077935062055101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320016.72269999998</v>
      </c>
      <c r="E25" s="69">
        <v>483825</v>
      </c>
      <c r="F25" s="70">
        <v>66.1430729499303</v>
      </c>
      <c r="G25" s="69">
        <v>270658.0097</v>
      </c>
      <c r="H25" s="70">
        <v>18.236560985100599</v>
      </c>
      <c r="I25" s="69">
        <v>20827.480599999999</v>
      </c>
      <c r="J25" s="70">
        <v>6.5082475766507804</v>
      </c>
      <c r="K25" s="69">
        <v>25674.115099999999</v>
      </c>
      <c r="L25" s="70">
        <v>9.4858138979361595</v>
      </c>
      <c r="M25" s="70">
        <v>-0.18877513328589901</v>
      </c>
      <c r="N25" s="69">
        <v>3838571.0260999999</v>
      </c>
      <c r="O25" s="69">
        <v>106618511.75839999</v>
      </c>
      <c r="P25" s="69">
        <v>20446</v>
      </c>
      <c r="Q25" s="69">
        <v>18895</v>
      </c>
      <c r="R25" s="70">
        <v>8.2085207726911893</v>
      </c>
      <c r="S25" s="69">
        <v>15.651800973295501</v>
      </c>
      <c r="T25" s="69">
        <v>16.430897147393502</v>
      </c>
      <c r="U25" s="71">
        <v>-4.9776774917291799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619530.46380000003</v>
      </c>
      <c r="E26" s="69">
        <v>593600</v>
      </c>
      <c r="F26" s="70">
        <v>104.368339588949</v>
      </c>
      <c r="G26" s="69">
        <v>444173.2953</v>
      </c>
      <c r="H26" s="70">
        <v>39.479448754694197</v>
      </c>
      <c r="I26" s="69">
        <v>131300.33480000001</v>
      </c>
      <c r="J26" s="70">
        <v>21.1935235588975</v>
      </c>
      <c r="K26" s="69">
        <v>98786.010299999994</v>
      </c>
      <c r="L26" s="70">
        <v>22.2404208774593</v>
      </c>
      <c r="M26" s="70">
        <v>0.32913895804940702</v>
      </c>
      <c r="N26" s="69">
        <v>6253492.1453</v>
      </c>
      <c r="O26" s="69">
        <v>214814956.20039999</v>
      </c>
      <c r="P26" s="69">
        <v>49988</v>
      </c>
      <c r="Q26" s="69">
        <v>44312</v>
      </c>
      <c r="R26" s="70">
        <v>12.8091713305651</v>
      </c>
      <c r="S26" s="69">
        <v>12.3935837360967</v>
      </c>
      <c r="T26" s="69">
        <v>11.758552800595799</v>
      </c>
      <c r="U26" s="71">
        <v>5.1238685195738896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246603.92290000001</v>
      </c>
      <c r="E27" s="69">
        <v>281400</v>
      </c>
      <c r="F27" s="70">
        <v>87.634656325515294</v>
      </c>
      <c r="G27" s="69">
        <v>236179.91930000001</v>
      </c>
      <c r="H27" s="70">
        <v>4.4135858928629803</v>
      </c>
      <c r="I27" s="69">
        <v>67207.922399999996</v>
      </c>
      <c r="J27" s="70">
        <v>27.253387379102399</v>
      </c>
      <c r="K27" s="69">
        <v>68099.458899999998</v>
      </c>
      <c r="L27" s="70">
        <v>28.8337209623223</v>
      </c>
      <c r="M27" s="70">
        <v>-1.3091682583105E-2</v>
      </c>
      <c r="N27" s="69">
        <v>2758418.7129000002</v>
      </c>
      <c r="O27" s="69">
        <v>96532380.941499993</v>
      </c>
      <c r="P27" s="69">
        <v>34658</v>
      </c>
      <c r="Q27" s="69">
        <v>31697</v>
      </c>
      <c r="R27" s="70">
        <v>9.3415780673249902</v>
      </c>
      <c r="S27" s="69">
        <v>7.1153535374228198</v>
      </c>
      <c r="T27" s="69">
        <v>7.2990848786951501</v>
      </c>
      <c r="U27" s="71">
        <v>-2.5821814798941798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1167289.219</v>
      </c>
      <c r="E28" s="69">
        <v>1644800</v>
      </c>
      <c r="F28" s="70">
        <v>70.968459326361895</v>
      </c>
      <c r="G28" s="69">
        <v>1060303.3751999999</v>
      </c>
      <c r="H28" s="70">
        <v>10.0901163103267</v>
      </c>
      <c r="I28" s="69">
        <v>76634.397100000002</v>
      </c>
      <c r="J28" s="70">
        <v>6.5651593326332298</v>
      </c>
      <c r="K28" s="69">
        <v>36813.508000000002</v>
      </c>
      <c r="L28" s="70">
        <v>3.4719787620270499</v>
      </c>
      <c r="M28" s="70">
        <v>1.08169232608857</v>
      </c>
      <c r="N28" s="69">
        <v>12485109.2775</v>
      </c>
      <c r="O28" s="69">
        <v>345976353.40219998</v>
      </c>
      <c r="P28" s="69">
        <v>49532</v>
      </c>
      <c r="Q28" s="69">
        <v>49836</v>
      </c>
      <c r="R28" s="70">
        <v>-0.61000080263263801</v>
      </c>
      <c r="S28" s="69">
        <v>23.566365561657101</v>
      </c>
      <c r="T28" s="69">
        <v>23.677531982903901</v>
      </c>
      <c r="U28" s="71">
        <v>-0.47171644246953398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670542.32770000002</v>
      </c>
      <c r="E29" s="69">
        <v>633400</v>
      </c>
      <c r="F29" s="70">
        <v>105.863960798863</v>
      </c>
      <c r="G29" s="69">
        <v>508630.35840000003</v>
      </c>
      <c r="H29" s="70">
        <v>31.8329345911099</v>
      </c>
      <c r="I29" s="69">
        <v>92326.030700000003</v>
      </c>
      <c r="J29" s="70">
        <v>13.7688594568942</v>
      </c>
      <c r="K29" s="69">
        <v>86405.52</v>
      </c>
      <c r="L29" s="70">
        <v>16.987880997077301</v>
      </c>
      <c r="M29" s="70">
        <v>6.8520051728177003E-2</v>
      </c>
      <c r="N29" s="69">
        <v>7332874.6010999996</v>
      </c>
      <c r="O29" s="69">
        <v>234127720.70519999</v>
      </c>
      <c r="P29" s="69">
        <v>102652</v>
      </c>
      <c r="Q29" s="69">
        <v>101033</v>
      </c>
      <c r="R29" s="70">
        <v>1.60244672532737</v>
      </c>
      <c r="S29" s="69">
        <v>6.5321896085804498</v>
      </c>
      <c r="T29" s="69">
        <v>6.2910602773351298</v>
      </c>
      <c r="U29" s="71">
        <v>3.6914012864626602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709302.10060000001</v>
      </c>
      <c r="E30" s="69">
        <v>951800</v>
      </c>
      <c r="F30" s="70">
        <v>74.522179092246304</v>
      </c>
      <c r="G30" s="69">
        <v>684163.65040000004</v>
      </c>
      <c r="H30" s="70">
        <v>3.6743329151297099</v>
      </c>
      <c r="I30" s="69">
        <v>76527.8845</v>
      </c>
      <c r="J30" s="70">
        <v>10.789180581203</v>
      </c>
      <c r="K30" s="69">
        <v>111586.89019999999</v>
      </c>
      <c r="L30" s="70">
        <v>16.309970594719601</v>
      </c>
      <c r="M30" s="70">
        <v>-0.31418570440634103</v>
      </c>
      <c r="N30" s="69">
        <v>8673489.5127000008</v>
      </c>
      <c r="O30" s="69">
        <v>408198394.9429</v>
      </c>
      <c r="P30" s="69">
        <v>53831</v>
      </c>
      <c r="Q30" s="69">
        <v>49359</v>
      </c>
      <c r="R30" s="70">
        <v>9.06015113758383</v>
      </c>
      <c r="S30" s="69">
        <v>13.1764615296019</v>
      </c>
      <c r="T30" s="69">
        <v>13.666292412731201</v>
      </c>
      <c r="U30" s="71">
        <v>-3.71746907945557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671286.50919999997</v>
      </c>
      <c r="E31" s="69">
        <v>886900</v>
      </c>
      <c r="F31" s="70">
        <v>75.689086616303996</v>
      </c>
      <c r="G31" s="69">
        <v>747177.09759999998</v>
      </c>
      <c r="H31" s="70">
        <v>-10.156974650824701</v>
      </c>
      <c r="I31" s="69">
        <v>33065.883099999999</v>
      </c>
      <c r="J31" s="70">
        <v>4.9257481934809002</v>
      </c>
      <c r="K31" s="69">
        <v>36810.870300000002</v>
      </c>
      <c r="L31" s="70">
        <v>4.9266593446506599</v>
      </c>
      <c r="M31" s="70">
        <v>-0.101735904896549</v>
      </c>
      <c r="N31" s="69">
        <v>7572566.2221999997</v>
      </c>
      <c r="O31" s="69">
        <v>368596104.7723</v>
      </c>
      <c r="P31" s="69">
        <v>25560</v>
      </c>
      <c r="Q31" s="69">
        <v>25920</v>
      </c>
      <c r="R31" s="70">
        <v>-1.38888888888888</v>
      </c>
      <c r="S31" s="69">
        <v>26.263165461658801</v>
      </c>
      <c r="T31" s="69">
        <v>25.3073213850309</v>
      </c>
      <c r="U31" s="71">
        <v>3.6394854155086298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117352.0839</v>
      </c>
      <c r="E32" s="69">
        <v>135550</v>
      </c>
      <c r="F32" s="70">
        <v>86.574757580228706</v>
      </c>
      <c r="G32" s="69">
        <v>119826.05740000001</v>
      </c>
      <c r="H32" s="70">
        <v>-2.0646373198622698</v>
      </c>
      <c r="I32" s="69">
        <v>32855.090600000003</v>
      </c>
      <c r="J32" s="70">
        <v>27.997023579058901</v>
      </c>
      <c r="K32" s="69">
        <v>32843.377899999999</v>
      </c>
      <c r="L32" s="70">
        <v>27.409211829746798</v>
      </c>
      <c r="M32" s="70">
        <v>3.5662287952399998E-4</v>
      </c>
      <c r="N32" s="69">
        <v>1310045.0075000001</v>
      </c>
      <c r="O32" s="69">
        <v>50377715.966700003</v>
      </c>
      <c r="P32" s="69">
        <v>26690</v>
      </c>
      <c r="Q32" s="69">
        <v>23785</v>
      </c>
      <c r="R32" s="70">
        <v>12.213579987387</v>
      </c>
      <c r="S32" s="69">
        <v>4.3968558973398304</v>
      </c>
      <c r="T32" s="69">
        <v>4.5779845911288604</v>
      </c>
      <c r="U32" s="71">
        <v>-4.1195048920893997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3.8462000000000001</v>
      </c>
      <c r="H33" s="72"/>
      <c r="I33" s="72"/>
      <c r="J33" s="72"/>
      <c r="K33" s="69">
        <v>0.74890000000000001</v>
      </c>
      <c r="L33" s="70">
        <v>19.471166346003798</v>
      </c>
      <c r="M33" s="72"/>
      <c r="N33" s="69">
        <v>13.6753</v>
      </c>
      <c r="O33" s="69">
        <v>5022.1523999999999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288589.46360000002</v>
      </c>
      <c r="E35" s="69">
        <v>154100</v>
      </c>
      <c r="F35" s="70">
        <v>187.27414899415999</v>
      </c>
      <c r="G35" s="69">
        <v>228907.14809999999</v>
      </c>
      <c r="H35" s="70">
        <v>26.0727181284559</v>
      </c>
      <c r="I35" s="69">
        <v>17665.114799999999</v>
      </c>
      <c r="J35" s="70">
        <v>6.1211918756967396</v>
      </c>
      <c r="K35" s="69">
        <v>22612.701000000001</v>
      </c>
      <c r="L35" s="70">
        <v>9.8785473444985907</v>
      </c>
      <c r="M35" s="70">
        <v>-0.21879678150787901</v>
      </c>
      <c r="N35" s="69">
        <v>2679183.1915000002</v>
      </c>
      <c r="O35" s="69">
        <v>63070539.9186</v>
      </c>
      <c r="P35" s="69">
        <v>17182</v>
      </c>
      <c r="Q35" s="69">
        <v>13766</v>
      </c>
      <c r="R35" s="70">
        <v>24.814761005375601</v>
      </c>
      <c r="S35" s="69">
        <v>16.796034431381699</v>
      </c>
      <c r="T35" s="69">
        <v>16.497216569809702</v>
      </c>
      <c r="U35" s="71">
        <v>1.7790976959043201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456300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201255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171100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231528.2041</v>
      </c>
      <c r="E39" s="69">
        <v>333206</v>
      </c>
      <c r="F39" s="70">
        <v>69.4850045017197</v>
      </c>
      <c r="G39" s="69">
        <v>181655.12820000001</v>
      </c>
      <c r="H39" s="70">
        <v>27.454813081351801</v>
      </c>
      <c r="I39" s="69">
        <v>11674.3745</v>
      </c>
      <c r="J39" s="70">
        <v>5.0423120351064004</v>
      </c>
      <c r="K39" s="69">
        <v>8842.8449000000001</v>
      </c>
      <c r="L39" s="70">
        <v>4.8679302300038199</v>
      </c>
      <c r="M39" s="70">
        <v>0.32020572926705998</v>
      </c>
      <c r="N39" s="69">
        <v>2250809.8280000002</v>
      </c>
      <c r="O39" s="69">
        <v>96624522.5889</v>
      </c>
      <c r="P39" s="69">
        <v>328</v>
      </c>
      <c r="Q39" s="69">
        <v>292</v>
      </c>
      <c r="R39" s="70">
        <v>12.328767123287699</v>
      </c>
      <c r="S39" s="69">
        <v>705.87867103658505</v>
      </c>
      <c r="T39" s="69">
        <v>624.90048219178095</v>
      </c>
      <c r="U39" s="71">
        <v>11.471969924503901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499033.12829999998</v>
      </c>
      <c r="E40" s="69">
        <v>413499</v>
      </c>
      <c r="F40" s="70">
        <v>120.685449855985</v>
      </c>
      <c r="G40" s="69">
        <v>540656.20109999995</v>
      </c>
      <c r="H40" s="70">
        <v>-7.6986211783597698</v>
      </c>
      <c r="I40" s="69">
        <v>37335.048199999997</v>
      </c>
      <c r="J40" s="70">
        <v>7.4814768965710003</v>
      </c>
      <c r="K40" s="69">
        <v>37791.501499999998</v>
      </c>
      <c r="L40" s="70">
        <v>6.9899321274981698</v>
      </c>
      <c r="M40" s="70">
        <v>-1.2078199644964999E-2</v>
      </c>
      <c r="N40" s="69">
        <v>5580983.9856000002</v>
      </c>
      <c r="O40" s="69">
        <v>184451558.0099</v>
      </c>
      <c r="P40" s="69">
        <v>2807</v>
      </c>
      <c r="Q40" s="69">
        <v>2868</v>
      </c>
      <c r="R40" s="70">
        <v>-2.1269177126917702</v>
      </c>
      <c r="S40" s="69">
        <v>177.78166309226901</v>
      </c>
      <c r="T40" s="69">
        <v>175.50053403068301</v>
      </c>
      <c r="U40" s="71">
        <v>1.2831070549733801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183100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60406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41862.897700000001</v>
      </c>
      <c r="E44" s="75"/>
      <c r="F44" s="75"/>
      <c r="G44" s="74">
        <v>22156.2444</v>
      </c>
      <c r="H44" s="76">
        <v>88.944014807852497</v>
      </c>
      <c r="I44" s="74">
        <v>4918.5190000000002</v>
      </c>
      <c r="J44" s="76">
        <v>11.7491126277195</v>
      </c>
      <c r="K44" s="74">
        <v>2968.8908000000001</v>
      </c>
      <c r="L44" s="76">
        <v>13.3997926110618</v>
      </c>
      <c r="M44" s="76">
        <v>0.65668572249272406</v>
      </c>
      <c r="N44" s="74">
        <v>247914.9143</v>
      </c>
      <c r="O44" s="74">
        <v>11180088.883099999</v>
      </c>
      <c r="P44" s="74">
        <v>22</v>
      </c>
      <c r="Q44" s="74">
        <v>33</v>
      </c>
      <c r="R44" s="76">
        <v>-33.3333333333333</v>
      </c>
      <c r="S44" s="74">
        <v>1902.85898636364</v>
      </c>
      <c r="T44" s="74">
        <v>1796.7582303030299</v>
      </c>
      <c r="U44" s="77">
        <v>5.5758601567930599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60239</v>
      </c>
      <c r="D2" s="32">
        <v>586018.83811196603</v>
      </c>
      <c r="E2" s="32">
        <v>452936.96597094001</v>
      </c>
      <c r="F2" s="32">
        <v>133081.87214102599</v>
      </c>
      <c r="G2" s="32">
        <v>452936.96597094001</v>
      </c>
      <c r="H2" s="32">
        <v>0.22709487048196</v>
      </c>
    </row>
    <row r="3" spans="1:8" ht="14.25" x14ac:dyDescent="0.2">
      <c r="A3" s="32">
        <v>2</v>
      </c>
      <c r="B3" s="33">
        <v>13</v>
      </c>
      <c r="C3" s="32">
        <v>15335.099</v>
      </c>
      <c r="D3" s="32">
        <v>72724.083743294803</v>
      </c>
      <c r="E3" s="32">
        <v>55380.478370388002</v>
      </c>
      <c r="F3" s="32">
        <v>17343.605372906699</v>
      </c>
      <c r="G3" s="32">
        <v>55380.478370388002</v>
      </c>
      <c r="H3" s="32">
        <v>0.23848503109543601</v>
      </c>
    </row>
    <row r="4" spans="1:8" ht="14.25" x14ac:dyDescent="0.2">
      <c r="A4" s="32">
        <v>3</v>
      </c>
      <c r="B4" s="33">
        <v>14</v>
      </c>
      <c r="C4" s="32">
        <v>92428</v>
      </c>
      <c r="D4" s="32">
        <v>85163.066925641004</v>
      </c>
      <c r="E4" s="32">
        <v>63246.465314529902</v>
      </c>
      <c r="F4" s="32">
        <v>21916.601611111098</v>
      </c>
      <c r="G4" s="32">
        <v>63246.465314529902</v>
      </c>
      <c r="H4" s="32">
        <v>0.25734866535803902</v>
      </c>
    </row>
    <row r="5" spans="1:8" ht="14.25" x14ac:dyDescent="0.2">
      <c r="A5" s="32">
        <v>4</v>
      </c>
      <c r="B5" s="33">
        <v>15</v>
      </c>
      <c r="C5" s="32">
        <v>5101</v>
      </c>
      <c r="D5" s="32">
        <v>98169.736759829102</v>
      </c>
      <c r="E5" s="32">
        <v>76416.950021367506</v>
      </c>
      <c r="F5" s="32">
        <v>21752.786738461498</v>
      </c>
      <c r="G5" s="32">
        <v>76416.950021367506</v>
      </c>
      <c r="H5" s="32">
        <v>0.221583427402677</v>
      </c>
    </row>
    <row r="6" spans="1:8" ht="14.25" x14ac:dyDescent="0.2">
      <c r="A6" s="32">
        <v>5</v>
      </c>
      <c r="B6" s="33">
        <v>16</v>
      </c>
      <c r="C6" s="32">
        <v>3998</v>
      </c>
      <c r="D6" s="32">
        <v>280337.52647265</v>
      </c>
      <c r="E6" s="32">
        <v>233425.760070085</v>
      </c>
      <c r="F6" s="32">
        <v>46911.766402564099</v>
      </c>
      <c r="G6" s="32">
        <v>233425.760070085</v>
      </c>
      <c r="H6" s="32">
        <v>0.167340302216517</v>
      </c>
    </row>
    <row r="7" spans="1:8" ht="14.25" x14ac:dyDescent="0.2">
      <c r="A7" s="32">
        <v>6</v>
      </c>
      <c r="B7" s="33">
        <v>17</v>
      </c>
      <c r="C7" s="32">
        <v>19698</v>
      </c>
      <c r="D7" s="32">
        <v>408314.065405128</v>
      </c>
      <c r="E7" s="32">
        <v>325599.33550940198</v>
      </c>
      <c r="F7" s="32">
        <v>82714.729895726501</v>
      </c>
      <c r="G7" s="32">
        <v>325599.33550940198</v>
      </c>
      <c r="H7" s="32">
        <v>0.20257624437614499</v>
      </c>
    </row>
    <row r="8" spans="1:8" ht="14.25" x14ac:dyDescent="0.2">
      <c r="A8" s="32">
        <v>7</v>
      </c>
      <c r="B8" s="33">
        <v>18</v>
      </c>
      <c r="C8" s="32">
        <v>152875</v>
      </c>
      <c r="D8" s="32">
        <v>265210.11704871798</v>
      </c>
      <c r="E8" s="32">
        <v>218607.36809316199</v>
      </c>
      <c r="F8" s="32">
        <v>46602.748955555602</v>
      </c>
      <c r="G8" s="32">
        <v>218607.36809316199</v>
      </c>
      <c r="H8" s="32">
        <v>0.17572010251401801</v>
      </c>
    </row>
    <row r="9" spans="1:8" ht="14.25" x14ac:dyDescent="0.2">
      <c r="A9" s="32">
        <v>8</v>
      </c>
      <c r="B9" s="33">
        <v>19</v>
      </c>
      <c r="C9" s="32">
        <v>18213</v>
      </c>
      <c r="D9" s="32">
        <v>132134.35671025599</v>
      </c>
      <c r="E9" s="32">
        <v>117261.936293162</v>
      </c>
      <c r="F9" s="32">
        <v>14872.420417093999</v>
      </c>
      <c r="G9" s="32">
        <v>117261.936293162</v>
      </c>
      <c r="H9" s="32">
        <v>0.11255528681088001</v>
      </c>
    </row>
    <row r="10" spans="1:8" ht="14.25" x14ac:dyDescent="0.2">
      <c r="A10" s="32">
        <v>9</v>
      </c>
      <c r="B10" s="33">
        <v>21</v>
      </c>
      <c r="C10" s="32">
        <v>117513</v>
      </c>
      <c r="D10" s="32">
        <v>503511.74339658098</v>
      </c>
      <c r="E10" s="32">
        <v>466162.076521368</v>
      </c>
      <c r="F10" s="32">
        <v>37349.666875213697</v>
      </c>
      <c r="G10" s="32">
        <v>466162.076521368</v>
      </c>
      <c r="H10" s="36">
        <v>7.4178343137065506E-2</v>
      </c>
    </row>
    <row r="11" spans="1:8" ht="14.25" x14ac:dyDescent="0.2">
      <c r="A11" s="32">
        <v>10</v>
      </c>
      <c r="B11" s="33">
        <v>22</v>
      </c>
      <c r="C11" s="32">
        <v>25402</v>
      </c>
      <c r="D11" s="32">
        <v>481014.84872649598</v>
      </c>
      <c r="E11" s="32">
        <v>422808.57946324802</v>
      </c>
      <c r="F11" s="32">
        <v>58206.269263247901</v>
      </c>
      <c r="G11" s="32">
        <v>422808.57946324802</v>
      </c>
      <c r="H11" s="32">
        <v>0.121007219251861</v>
      </c>
    </row>
    <row r="12" spans="1:8" ht="14.25" x14ac:dyDescent="0.2">
      <c r="A12" s="32">
        <v>11</v>
      </c>
      <c r="B12" s="33">
        <v>23</v>
      </c>
      <c r="C12" s="32">
        <v>151332.647</v>
      </c>
      <c r="D12" s="32">
        <v>1346017.7455871799</v>
      </c>
      <c r="E12" s="32">
        <v>1168325.4679290601</v>
      </c>
      <c r="F12" s="32">
        <v>177692.27765812</v>
      </c>
      <c r="G12" s="32">
        <v>1168325.4679290601</v>
      </c>
      <c r="H12" s="32">
        <v>0.132013324668765</v>
      </c>
    </row>
    <row r="13" spans="1:8" ht="14.25" x14ac:dyDescent="0.2">
      <c r="A13" s="32">
        <v>12</v>
      </c>
      <c r="B13" s="33">
        <v>24</v>
      </c>
      <c r="C13" s="32">
        <v>30180.635999999999</v>
      </c>
      <c r="D13" s="32">
        <v>520461.78247008502</v>
      </c>
      <c r="E13" s="32">
        <v>463809.80475811998</v>
      </c>
      <c r="F13" s="32">
        <v>56651.977711965803</v>
      </c>
      <c r="G13" s="32">
        <v>463809.80475811998</v>
      </c>
      <c r="H13" s="32">
        <v>0.108849447971181</v>
      </c>
    </row>
    <row r="14" spans="1:8" ht="14.25" x14ac:dyDescent="0.2">
      <c r="A14" s="32">
        <v>13</v>
      </c>
      <c r="B14" s="33">
        <v>25</v>
      </c>
      <c r="C14" s="32">
        <v>81478</v>
      </c>
      <c r="D14" s="32">
        <v>895404.65540000005</v>
      </c>
      <c r="E14" s="32">
        <v>825023.84889999998</v>
      </c>
      <c r="F14" s="32">
        <v>70380.806500000006</v>
      </c>
      <c r="G14" s="32">
        <v>825023.84889999998</v>
      </c>
      <c r="H14" s="32">
        <v>7.8602234280945399E-2</v>
      </c>
    </row>
    <row r="15" spans="1:8" ht="14.25" x14ac:dyDescent="0.2">
      <c r="A15" s="32">
        <v>14</v>
      </c>
      <c r="B15" s="33">
        <v>26</v>
      </c>
      <c r="C15" s="32">
        <v>64380</v>
      </c>
      <c r="D15" s="32">
        <v>340264.51433072402</v>
      </c>
      <c r="E15" s="32">
        <v>306762.831173043</v>
      </c>
      <c r="F15" s="32">
        <v>33501.683157681</v>
      </c>
      <c r="G15" s="32">
        <v>306762.831173043</v>
      </c>
      <c r="H15" s="32">
        <v>9.8457763730009903E-2</v>
      </c>
    </row>
    <row r="16" spans="1:8" ht="14.25" x14ac:dyDescent="0.2">
      <c r="A16" s="32">
        <v>15</v>
      </c>
      <c r="B16" s="33">
        <v>27</v>
      </c>
      <c r="C16" s="32">
        <v>111432.802</v>
      </c>
      <c r="D16" s="32">
        <v>873790.00329999998</v>
      </c>
      <c r="E16" s="32">
        <v>834211.69010000001</v>
      </c>
      <c r="F16" s="32">
        <v>39578.313199999997</v>
      </c>
      <c r="G16" s="32">
        <v>834211.69010000001</v>
      </c>
      <c r="H16" s="32">
        <v>4.5294994278403902E-2</v>
      </c>
    </row>
    <row r="17" spans="1:8" ht="14.25" x14ac:dyDescent="0.2">
      <c r="A17" s="32">
        <v>16</v>
      </c>
      <c r="B17" s="33">
        <v>29</v>
      </c>
      <c r="C17" s="32">
        <v>162228</v>
      </c>
      <c r="D17" s="32">
        <v>2087866.9468948699</v>
      </c>
      <c r="E17" s="32">
        <v>1847226.8548683799</v>
      </c>
      <c r="F17" s="32">
        <v>240640.09202649599</v>
      </c>
      <c r="G17" s="32">
        <v>1847226.8548683799</v>
      </c>
      <c r="H17" s="32">
        <v>0.11525643067647701</v>
      </c>
    </row>
    <row r="18" spans="1:8" ht="14.25" x14ac:dyDescent="0.2">
      <c r="A18" s="32">
        <v>17</v>
      </c>
      <c r="B18" s="33">
        <v>31</v>
      </c>
      <c r="C18" s="32">
        <v>27480.325000000001</v>
      </c>
      <c r="D18" s="32">
        <v>283333.663971606</v>
      </c>
      <c r="E18" s="32">
        <v>240534.43730792199</v>
      </c>
      <c r="F18" s="32">
        <v>42799.226663684</v>
      </c>
      <c r="G18" s="32">
        <v>240534.43730792199</v>
      </c>
      <c r="H18" s="32">
        <v>0.15105591783111599</v>
      </c>
    </row>
    <row r="19" spans="1:8" ht="14.25" x14ac:dyDescent="0.2">
      <c r="A19" s="32">
        <v>18</v>
      </c>
      <c r="B19" s="33">
        <v>32</v>
      </c>
      <c r="C19" s="32">
        <v>20165.069</v>
      </c>
      <c r="D19" s="32">
        <v>320016.72397526703</v>
      </c>
      <c r="E19" s="32">
        <v>299189.23874251702</v>
      </c>
      <c r="F19" s="32">
        <v>20827.485232749499</v>
      </c>
      <c r="G19" s="32">
        <v>299189.23874251702</v>
      </c>
      <c r="H19" s="32">
        <v>6.5082489983739597E-2</v>
      </c>
    </row>
    <row r="20" spans="1:8" ht="14.25" x14ac:dyDescent="0.2">
      <c r="A20" s="32">
        <v>19</v>
      </c>
      <c r="B20" s="33">
        <v>33</v>
      </c>
      <c r="C20" s="32">
        <v>35837.057000000001</v>
      </c>
      <c r="D20" s="32">
        <v>619530.39705066197</v>
      </c>
      <c r="E20" s="32">
        <v>488230.10225139698</v>
      </c>
      <c r="F20" s="32">
        <v>131300.29479926499</v>
      </c>
      <c r="G20" s="32">
        <v>488230.10225139698</v>
      </c>
      <c r="H20" s="32">
        <v>0.21193519385704601</v>
      </c>
    </row>
    <row r="21" spans="1:8" ht="14.25" x14ac:dyDescent="0.2">
      <c r="A21" s="32">
        <v>20</v>
      </c>
      <c r="B21" s="33">
        <v>34</v>
      </c>
      <c r="C21" s="32">
        <v>44978.781999999999</v>
      </c>
      <c r="D21" s="32">
        <v>246603.79559322301</v>
      </c>
      <c r="E21" s="32">
        <v>179396.019912324</v>
      </c>
      <c r="F21" s="32">
        <v>67207.775680898805</v>
      </c>
      <c r="G21" s="32">
        <v>179396.019912324</v>
      </c>
      <c r="H21" s="32">
        <v>0.27253341952513599</v>
      </c>
    </row>
    <row r="22" spans="1:8" ht="14.25" x14ac:dyDescent="0.2">
      <c r="A22" s="32">
        <v>21</v>
      </c>
      <c r="B22" s="33">
        <v>35</v>
      </c>
      <c r="C22" s="32">
        <v>53789.428</v>
      </c>
      <c r="D22" s="32">
        <v>1167289.21715221</v>
      </c>
      <c r="E22" s="32">
        <v>1090654.81834956</v>
      </c>
      <c r="F22" s="32">
        <v>76634.398802654905</v>
      </c>
      <c r="G22" s="32">
        <v>1090654.81834956</v>
      </c>
      <c r="H22" s="32">
        <v>6.5651594888897102E-2</v>
      </c>
    </row>
    <row r="23" spans="1:8" ht="14.25" x14ac:dyDescent="0.2">
      <c r="A23" s="32">
        <v>22</v>
      </c>
      <c r="B23" s="33">
        <v>36</v>
      </c>
      <c r="C23" s="32">
        <v>156689.20800000001</v>
      </c>
      <c r="D23" s="32">
        <v>670542.32617168105</v>
      </c>
      <c r="E23" s="32">
        <v>578216.22460182395</v>
      </c>
      <c r="F23" s="32">
        <v>92326.101569856997</v>
      </c>
      <c r="G23" s="32">
        <v>578216.22460182395</v>
      </c>
      <c r="H23" s="32">
        <v>0.13768870057312099</v>
      </c>
    </row>
    <row r="24" spans="1:8" ht="14.25" x14ac:dyDescent="0.2">
      <c r="A24" s="32">
        <v>23</v>
      </c>
      <c r="B24" s="33">
        <v>37</v>
      </c>
      <c r="C24" s="32">
        <v>80850.233999999997</v>
      </c>
      <c r="D24" s="32">
        <v>709302.01882920403</v>
      </c>
      <c r="E24" s="32">
        <v>632774.23737387499</v>
      </c>
      <c r="F24" s="32">
        <v>76527.781455328397</v>
      </c>
      <c r="G24" s="32">
        <v>632774.23737387499</v>
      </c>
      <c r="H24" s="32">
        <v>0.107891672974014</v>
      </c>
    </row>
    <row r="25" spans="1:8" ht="14.25" x14ac:dyDescent="0.2">
      <c r="A25" s="32">
        <v>24</v>
      </c>
      <c r="B25" s="33">
        <v>38</v>
      </c>
      <c r="C25" s="32">
        <v>123488.55100000001</v>
      </c>
      <c r="D25" s="32">
        <v>671286.44972920395</v>
      </c>
      <c r="E25" s="32">
        <v>638220.62605309696</v>
      </c>
      <c r="F25" s="32">
        <v>33065.8236761062</v>
      </c>
      <c r="G25" s="32">
        <v>638220.62605309696</v>
      </c>
      <c r="H25" s="32">
        <v>4.9257397776232399E-2</v>
      </c>
    </row>
    <row r="26" spans="1:8" ht="14.25" x14ac:dyDescent="0.2">
      <c r="A26" s="32">
        <v>25</v>
      </c>
      <c r="B26" s="33">
        <v>39</v>
      </c>
      <c r="C26" s="32">
        <v>99734.292000000001</v>
      </c>
      <c r="D26" s="32">
        <v>117352.029761743</v>
      </c>
      <c r="E26" s="32">
        <v>84496.988052398505</v>
      </c>
      <c r="F26" s="32">
        <v>32855.041709344201</v>
      </c>
      <c r="G26" s="32">
        <v>84496.988052398505</v>
      </c>
      <c r="H26" s="32">
        <v>0.279969948334503</v>
      </c>
    </row>
    <row r="27" spans="1:8" ht="14.25" x14ac:dyDescent="0.2">
      <c r="A27" s="32">
        <v>26</v>
      </c>
      <c r="B27" s="33">
        <v>42</v>
      </c>
      <c r="C27" s="32">
        <v>18081.190999999999</v>
      </c>
      <c r="D27" s="32">
        <v>288589.46350000001</v>
      </c>
      <c r="E27" s="32">
        <v>270924.3566</v>
      </c>
      <c r="F27" s="32">
        <v>17665.106899999999</v>
      </c>
      <c r="G27" s="32">
        <v>270924.3566</v>
      </c>
      <c r="H27" s="32">
        <v>6.1211891403651297E-2</v>
      </c>
    </row>
    <row r="28" spans="1:8" ht="14.25" x14ac:dyDescent="0.2">
      <c r="A28" s="32">
        <v>27</v>
      </c>
      <c r="B28" s="33">
        <v>75</v>
      </c>
      <c r="C28" s="32">
        <v>338</v>
      </c>
      <c r="D28" s="32">
        <v>231528.20512820501</v>
      </c>
      <c r="E28" s="32">
        <v>219853.829059829</v>
      </c>
      <c r="F28" s="32">
        <v>11674.376068376099</v>
      </c>
      <c r="G28" s="32">
        <v>219853.829059829</v>
      </c>
      <c r="H28" s="32">
        <v>5.0423126901154698E-2</v>
      </c>
    </row>
    <row r="29" spans="1:8" ht="14.25" x14ac:dyDescent="0.2">
      <c r="A29" s="32">
        <v>28</v>
      </c>
      <c r="B29" s="33">
        <v>76</v>
      </c>
      <c r="C29" s="32">
        <v>5799</v>
      </c>
      <c r="D29" s="32">
        <v>499033.11450598302</v>
      </c>
      <c r="E29" s="32">
        <v>461698.08878376102</v>
      </c>
      <c r="F29" s="32">
        <v>37335.025722222199</v>
      </c>
      <c r="G29" s="32">
        <v>461698.08878376102</v>
      </c>
      <c r="H29" s="32">
        <v>7.4814725991043704E-2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41862.897511534698</v>
      </c>
      <c r="E30" s="32">
        <v>36944.378352620799</v>
      </c>
      <c r="F30" s="32">
        <v>4918.5191589138503</v>
      </c>
      <c r="G30" s="32">
        <v>36944.378352620799</v>
      </c>
      <c r="H30" s="32">
        <v>0.117491130602191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2014-12-12T00:58:42Z</dcterms:modified>
</cp:coreProperties>
</file>