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<sst xmlns="http://schemas.openxmlformats.org/spreadsheetml/2006/main" count="116" uniqueCount="73">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</sst>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17695773.623100001</v>
      </c>
      <c r="F3" s="25">
        <f>RA!I7</f>
        <v>1818800.2141</v>
      </c>
      <c r="G3" s="16">
        <f>E3-F3</f>
        <v>15876973.409000002</v>
      </c>
      <c r="H3" s="27">
        <f>RA!J7</f>
        <v>10.278161626829</v>
      </c>
      <c r="I3" s="20">
        <f>SUM(I4:I40)</f>
        <v>17695778.844082028</v>
      </c>
      <c r="J3" s="21">
        <f>SUM(J4:J40)</f>
        <v>15876973.399743704</v>
      </c>
      <c r="K3" s="22">
        <f>E3-I3</f>
        <v>-5.2209820263087749</v>
      </c>
      <c r="L3" s="22">
        <f>G3-J3</f>
        <v>9.2562977224588394E-3</v>
      </c>
    </row>
    <row r="4" spans="1:13" x14ac:dyDescent="0.15">
      <c r="A4" s="42">
        <f>RA!A8</f>
        <v>41985</v>
      </c>
      <c r="B4" s="12">
        <v>12</v>
      </c>
      <c r="C4" s="39" t="s">
        <v>6</v>
      </c>
      <c r="D4" s="39"/>
      <c r="E4" s="15">
        <f>VLOOKUP(C4,RA!B8:D39,3,0)</f>
        <v>617967.89119999995</v>
      </c>
      <c r="F4" s="25">
        <f>VLOOKUP(C4,RA!B8:I43,8,0)</f>
        <v>134578.41039999999</v>
      </c>
      <c r="G4" s="16">
        <f t="shared" ref="G4:G40" si="0">E4-F4</f>
        <v>483389.48079999996</v>
      </c>
      <c r="H4" s="27">
        <f>RA!J8</f>
        <v>21.777573287613599</v>
      </c>
      <c r="I4" s="20">
        <f>VLOOKUP(B4,RMS!B:D,3,FALSE)</f>
        <v>617968.67230427405</v>
      </c>
      <c r="J4" s="21">
        <f>VLOOKUP(B4,RMS!B:E,4,FALSE)</f>
        <v>483389.48330427398</v>
      </c>
      <c r="K4" s="22">
        <f t="shared" ref="K4:K40" si="1">E4-I4</f>
        <v>-0.78110427409410477</v>
      </c>
      <c r="L4" s="22">
        <f t="shared" ref="L4:L40" si="2">G4-J4</f>
        <v>-2.5042740162461996E-3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98859.186600000001</v>
      </c>
      <c r="F5" s="25">
        <f>VLOOKUP(C5,RA!B9:I44,8,0)</f>
        <v>22844.969700000001</v>
      </c>
      <c r="G5" s="16">
        <f t="shared" si="0"/>
        <v>76014.216899999999</v>
      </c>
      <c r="H5" s="27">
        <f>RA!J9</f>
        <v>23.108595655793099</v>
      </c>
      <c r="I5" s="20">
        <f>VLOOKUP(B5,RMS!B:D,3,FALSE)</f>
        <v>98859.237141683698</v>
      </c>
      <c r="J5" s="21">
        <f>VLOOKUP(B5,RMS!B:E,4,FALSE)</f>
        <v>76014.210621488499</v>
      </c>
      <c r="K5" s="22">
        <f t="shared" si="1"/>
        <v>-5.0541683696792461E-2</v>
      </c>
      <c r="L5" s="22">
        <f t="shared" si="2"/>
        <v>6.2785115005681291E-3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113072.6732</v>
      </c>
      <c r="F6" s="25">
        <f>VLOOKUP(C6,RA!B10:I45,8,0)</f>
        <v>28566.696199999998</v>
      </c>
      <c r="G6" s="16">
        <f t="shared" si="0"/>
        <v>84505.977000000014</v>
      </c>
      <c r="H6" s="27">
        <f>RA!J10</f>
        <v>25.264014188000999</v>
      </c>
      <c r="I6" s="20">
        <f>VLOOKUP(B6,RMS!B:D,3,FALSE)</f>
        <v>113074.775479487</v>
      </c>
      <c r="J6" s="21">
        <f>VLOOKUP(B6,RMS!B:E,4,FALSE)</f>
        <v>84505.976830769199</v>
      </c>
      <c r="K6" s="22">
        <f t="shared" si="1"/>
        <v>-2.1022794869932113</v>
      </c>
      <c r="L6" s="22">
        <f t="shared" si="2"/>
        <v>1.6923081420827657E-4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101654.0577</v>
      </c>
      <c r="F7" s="25">
        <f>VLOOKUP(C7,RA!B11:I46,8,0)</f>
        <v>21995.619699999999</v>
      </c>
      <c r="G7" s="16">
        <f t="shared" si="0"/>
        <v>79658.438000000009</v>
      </c>
      <c r="H7" s="27">
        <f>RA!J11</f>
        <v>21.6377193371987</v>
      </c>
      <c r="I7" s="20">
        <f>VLOOKUP(B7,RMS!B:D,3,FALSE)</f>
        <v>101654.086554701</v>
      </c>
      <c r="J7" s="21">
        <f>VLOOKUP(B7,RMS!B:E,4,FALSE)</f>
        <v>79658.439635042698</v>
      </c>
      <c r="K7" s="22">
        <f t="shared" si="1"/>
        <v>-2.8854700998635963E-2</v>
      </c>
      <c r="L7" s="22">
        <f t="shared" si="2"/>
        <v>-1.6350426885765046E-3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302806.13709999999</v>
      </c>
      <c r="F8" s="25">
        <f>VLOOKUP(C8,RA!B12:I47,8,0)</f>
        <v>49835.2932</v>
      </c>
      <c r="G8" s="16">
        <f t="shared" si="0"/>
        <v>252970.84389999998</v>
      </c>
      <c r="H8" s="27">
        <f>RA!J12</f>
        <v>16.4578213893803</v>
      </c>
      <c r="I8" s="20">
        <f>VLOOKUP(B8,RMS!B:D,3,FALSE)</f>
        <v>302806.15912564099</v>
      </c>
      <c r="J8" s="21">
        <f>VLOOKUP(B8,RMS!B:E,4,FALSE)</f>
        <v>252970.843587179</v>
      </c>
      <c r="K8" s="22">
        <f t="shared" si="1"/>
        <v>-2.2025640995707363E-2</v>
      </c>
      <c r="L8" s="22">
        <f t="shared" si="2"/>
        <v>3.1282097916118801E-4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410200.33769999997</v>
      </c>
      <c r="F9" s="25">
        <f>VLOOKUP(C9,RA!B13:I48,8,0)</f>
        <v>81806.920599999998</v>
      </c>
      <c r="G9" s="16">
        <f t="shared" si="0"/>
        <v>328393.41709999996</v>
      </c>
      <c r="H9" s="27">
        <f>RA!J13</f>
        <v>19.943162665026701</v>
      </c>
      <c r="I9" s="20">
        <f>VLOOKUP(B9,RMS!B:D,3,FALSE)</f>
        <v>410200.57402564102</v>
      </c>
      <c r="J9" s="21">
        <f>VLOOKUP(B9,RMS!B:E,4,FALSE)</f>
        <v>328393.41585213703</v>
      </c>
      <c r="K9" s="22">
        <f t="shared" si="1"/>
        <v>-0.23632564104627818</v>
      </c>
      <c r="L9" s="22">
        <f t="shared" si="2"/>
        <v>1.2478629359975457E-3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275051.60700000002</v>
      </c>
      <c r="F10" s="25">
        <f>VLOOKUP(C10,RA!B14:I49,8,0)</f>
        <v>47705.245999999999</v>
      </c>
      <c r="G10" s="16">
        <f t="shared" si="0"/>
        <v>227346.36100000003</v>
      </c>
      <c r="H10" s="27">
        <f>RA!J14</f>
        <v>17.344107355097201</v>
      </c>
      <c r="I10" s="20">
        <f>VLOOKUP(B10,RMS!B:D,3,FALSE)</f>
        <v>275051.61969658098</v>
      </c>
      <c r="J10" s="21">
        <f>VLOOKUP(B10,RMS!B:E,4,FALSE)</f>
        <v>227346.365106838</v>
      </c>
      <c r="K10" s="22">
        <f t="shared" si="1"/>
        <v>-1.2696580961346626E-2</v>
      </c>
      <c r="L10" s="22">
        <f t="shared" si="2"/>
        <v>-4.1068379650823772E-3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133130.56700000001</v>
      </c>
      <c r="F11" s="25">
        <f>VLOOKUP(C11,RA!B15:I50,8,0)</f>
        <v>15958.360199999999</v>
      </c>
      <c r="G11" s="16">
        <f t="shared" si="0"/>
        <v>117172.20680000001</v>
      </c>
      <c r="H11" s="27">
        <f>RA!J15</f>
        <v>11.986999349292899</v>
      </c>
      <c r="I11" s="20">
        <f>VLOOKUP(B11,RMS!B:D,3,FALSE)</f>
        <v>133130.76666068399</v>
      </c>
      <c r="J11" s="21">
        <f>VLOOKUP(B11,RMS!B:E,4,FALSE)</f>
        <v>117172.20874187999</v>
      </c>
      <c r="K11" s="22">
        <f t="shared" si="1"/>
        <v>-0.19966068398207426</v>
      </c>
      <c r="L11" s="22">
        <f t="shared" si="2"/>
        <v>-1.9418799784034491E-3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622765.36060000001</v>
      </c>
      <c r="F12" s="25">
        <f>VLOOKUP(C12,RA!B16:I51,8,0)</f>
        <v>39281.634599999998</v>
      </c>
      <c r="G12" s="16">
        <f t="shared" si="0"/>
        <v>583483.72600000002</v>
      </c>
      <c r="H12" s="27">
        <f>RA!J16</f>
        <v>6.3076139241518403</v>
      </c>
      <c r="I12" s="20">
        <f>VLOOKUP(B12,RMS!B:D,3,FALSE)</f>
        <v>622765.01466239302</v>
      </c>
      <c r="J12" s="21">
        <f>VLOOKUP(B12,RMS!B:E,4,FALSE)</f>
        <v>583483.72613504296</v>
      </c>
      <c r="K12" s="22">
        <f t="shared" si="1"/>
        <v>0.34593760699499398</v>
      </c>
      <c r="L12" s="22">
        <f t="shared" si="2"/>
        <v>-1.3504293747246265E-4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509116.11570000002</v>
      </c>
      <c r="F13" s="25">
        <f>VLOOKUP(C13,RA!B17:I52,8,0)</f>
        <v>54379.653299999998</v>
      </c>
      <c r="G13" s="16">
        <f t="shared" si="0"/>
        <v>454736.46240000002</v>
      </c>
      <c r="H13" s="27">
        <f>RA!J17</f>
        <v>10.681188754991901</v>
      </c>
      <c r="I13" s="20">
        <f>VLOOKUP(B13,RMS!B:D,3,FALSE)</f>
        <v>509116.22771367501</v>
      </c>
      <c r="J13" s="21">
        <f>VLOOKUP(B13,RMS!B:E,4,FALSE)</f>
        <v>454736.46261538501</v>
      </c>
      <c r="K13" s="22">
        <f t="shared" si="1"/>
        <v>-0.11201367498142645</v>
      </c>
      <c r="L13" s="22">
        <f t="shared" si="2"/>
        <v>-2.1538499277085066E-4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1706074.4267</v>
      </c>
      <c r="F14" s="25">
        <f>VLOOKUP(C14,RA!B18:I53,8,0)</f>
        <v>220065.49160000001</v>
      </c>
      <c r="G14" s="16">
        <f t="shared" si="0"/>
        <v>1486008.9350999999</v>
      </c>
      <c r="H14" s="27">
        <f>RA!J18</f>
        <v>12.8989385314019</v>
      </c>
      <c r="I14" s="20">
        <f>VLOOKUP(B14,RMS!B:D,3,FALSE)</f>
        <v>1706074.19385983</v>
      </c>
      <c r="J14" s="21">
        <f>VLOOKUP(B14,RMS!B:E,4,FALSE)</f>
        <v>1486008.91367265</v>
      </c>
      <c r="K14" s="22">
        <f t="shared" si="1"/>
        <v>0.23284016991965473</v>
      </c>
      <c r="L14" s="22">
        <f t="shared" si="2"/>
        <v>2.1427349885925651E-2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585388.16</v>
      </c>
      <c r="F15" s="25">
        <f>VLOOKUP(C15,RA!B19:I54,8,0)</f>
        <v>63132.648699999998</v>
      </c>
      <c r="G15" s="16">
        <f t="shared" si="0"/>
        <v>522255.51130000001</v>
      </c>
      <c r="H15" s="27">
        <f>RA!J19</f>
        <v>10.7847498487158</v>
      </c>
      <c r="I15" s="20">
        <f>VLOOKUP(B15,RMS!B:D,3,FALSE)</f>
        <v>585388.10576153803</v>
      </c>
      <c r="J15" s="21">
        <f>VLOOKUP(B15,RMS!B:E,4,FALSE)</f>
        <v>522255.50966068398</v>
      </c>
      <c r="K15" s="22">
        <f t="shared" si="1"/>
        <v>5.4238462005741894E-2</v>
      </c>
      <c r="L15" s="22">
        <f t="shared" si="2"/>
        <v>1.6393160331062973E-3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984286.12749999994</v>
      </c>
      <c r="F16" s="25">
        <f>VLOOKUP(C16,RA!B20:I55,8,0)</f>
        <v>70283.964900000006</v>
      </c>
      <c r="G16" s="16">
        <f t="shared" si="0"/>
        <v>914002.16259999992</v>
      </c>
      <c r="H16" s="27">
        <f>RA!J20</f>
        <v>7.1406030153564304</v>
      </c>
      <c r="I16" s="20">
        <f>VLOOKUP(B16,RMS!B:D,3,FALSE)</f>
        <v>984286.30859999999</v>
      </c>
      <c r="J16" s="21">
        <f>VLOOKUP(B16,RMS!B:E,4,FALSE)</f>
        <v>914002.16260000004</v>
      </c>
      <c r="K16" s="22">
        <f t="shared" si="1"/>
        <v>-0.18110000004526228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369709.89130000002</v>
      </c>
      <c r="F17" s="25">
        <f>VLOOKUP(C17,RA!B21:I56,8,0)</f>
        <v>34876.614999999998</v>
      </c>
      <c r="G17" s="16">
        <f t="shared" si="0"/>
        <v>334833.27630000003</v>
      </c>
      <c r="H17" s="27">
        <f>RA!J21</f>
        <v>9.4335087647680709</v>
      </c>
      <c r="I17" s="20">
        <f>VLOOKUP(B17,RMS!B:D,3,FALSE)</f>
        <v>369709.60275667498</v>
      </c>
      <c r="J17" s="21">
        <f>VLOOKUP(B17,RMS!B:E,4,FALSE)</f>
        <v>334833.276067506</v>
      </c>
      <c r="K17" s="22">
        <f t="shared" si="1"/>
        <v>0.28854332503397018</v>
      </c>
      <c r="L17" s="22">
        <f t="shared" si="2"/>
        <v>2.3249402875080705E-4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1065088.5659</v>
      </c>
      <c r="F18" s="25">
        <f>VLOOKUP(C18,RA!B22:I57,8,0)</f>
        <v>37870.019399999997</v>
      </c>
      <c r="G18" s="16">
        <f t="shared" si="0"/>
        <v>1027218.5465000001</v>
      </c>
      <c r="H18" s="27">
        <f>RA!J22</f>
        <v>3.5555746829372699</v>
      </c>
      <c r="I18" s="20">
        <f>VLOOKUP(B18,RMS!B:D,3,FALSE)</f>
        <v>1065089.73093333</v>
      </c>
      <c r="J18" s="21">
        <f>VLOOKUP(B18,RMS!B:E,4,FALSE)</f>
        <v>1027218.54</v>
      </c>
      <c r="K18" s="22">
        <f t="shared" si="1"/>
        <v>-1.1650333299767226</v>
      </c>
      <c r="L18" s="22">
        <f t="shared" si="2"/>
        <v>6.5000000176951289E-3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2383463.0707999999</v>
      </c>
      <c r="F19" s="25">
        <f>VLOOKUP(C19,RA!B23:I58,8,0)</f>
        <v>284884.91269999999</v>
      </c>
      <c r="G19" s="16">
        <f t="shared" si="0"/>
        <v>2098578.1580999997</v>
      </c>
      <c r="H19" s="27">
        <f>RA!J23</f>
        <v>11.952562478947099</v>
      </c>
      <c r="I19" s="20">
        <f>VLOOKUP(B19,RMS!B:D,3,FALSE)</f>
        <v>2383464.7333136802</v>
      </c>
      <c r="J19" s="21">
        <f>VLOOKUP(B19,RMS!B:E,4,FALSE)</f>
        <v>2098578.1836999999</v>
      </c>
      <c r="K19" s="22">
        <f t="shared" si="1"/>
        <v>-1.6625136802904308</v>
      </c>
      <c r="L19" s="22">
        <f t="shared" si="2"/>
        <v>-2.5600000284612179E-2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318479.7231</v>
      </c>
      <c r="F20" s="25">
        <f>VLOOKUP(C20,RA!B24:I59,8,0)</f>
        <v>48760.143199999999</v>
      </c>
      <c r="G20" s="16">
        <f t="shared" si="0"/>
        <v>269719.57990000001</v>
      </c>
      <c r="H20" s="27">
        <f>RA!J24</f>
        <v>15.310281836903499</v>
      </c>
      <c r="I20" s="20">
        <f>VLOOKUP(B20,RMS!B:D,3,FALSE)</f>
        <v>318479.769023637</v>
      </c>
      <c r="J20" s="21">
        <f>VLOOKUP(B20,RMS!B:E,4,FALSE)</f>
        <v>269719.57514920598</v>
      </c>
      <c r="K20" s="22">
        <f t="shared" si="1"/>
        <v>-4.5923636993393302E-2</v>
      </c>
      <c r="L20" s="22">
        <f t="shared" si="2"/>
        <v>4.7507940325886011E-3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393489.06439999997</v>
      </c>
      <c r="F21" s="25">
        <f>VLOOKUP(C21,RA!B25:I60,8,0)</f>
        <v>22063.0949</v>
      </c>
      <c r="G21" s="16">
        <f t="shared" si="0"/>
        <v>371425.96949999995</v>
      </c>
      <c r="H21" s="27">
        <f>RA!J25</f>
        <v>5.6070414392944397</v>
      </c>
      <c r="I21" s="20">
        <f>VLOOKUP(B21,RMS!B:D,3,FALSE)</f>
        <v>393489.07177290699</v>
      </c>
      <c r="J21" s="21">
        <f>VLOOKUP(B21,RMS!B:E,4,FALSE)</f>
        <v>371425.97535081097</v>
      </c>
      <c r="K21" s="22">
        <f t="shared" si="1"/>
        <v>-7.3729070136323571E-3</v>
      </c>
      <c r="L21" s="22">
        <f t="shared" si="2"/>
        <v>-5.8508110232651234E-3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667873.20449999999</v>
      </c>
      <c r="F22" s="25">
        <f>VLOOKUP(C22,RA!B26:I61,8,0)</f>
        <v>138031.4198</v>
      </c>
      <c r="G22" s="16">
        <f t="shared" si="0"/>
        <v>529841.78469999996</v>
      </c>
      <c r="H22" s="27">
        <f>RA!J26</f>
        <v>20.667309134424201</v>
      </c>
      <c r="I22" s="20">
        <f>VLOOKUP(B22,RMS!B:D,3,FALSE)</f>
        <v>667873.12233737996</v>
      </c>
      <c r="J22" s="21">
        <f>VLOOKUP(B22,RMS!B:E,4,FALSE)</f>
        <v>529841.780021096</v>
      </c>
      <c r="K22" s="22">
        <f t="shared" si="1"/>
        <v>8.2162620034068823E-2</v>
      </c>
      <c r="L22" s="22">
        <f t="shared" si="2"/>
        <v>4.6789039624854922E-3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275631.11790000001</v>
      </c>
      <c r="F23" s="25">
        <f>VLOOKUP(C23,RA!B27:I62,8,0)</f>
        <v>75125.381999999998</v>
      </c>
      <c r="G23" s="16">
        <f t="shared" si="0"/>
        <v>200505.73590000003</v>
      </c>
      <c r="H23" s="27">
        <f>RA!J27</f>
        <v>27.2557694401021</v>
      </c>
      <c r="I23" s="20">
        <f>VLOOKUP(B23,RMS!B:D,3,FALSE)</f>
        <v>275630.99218550802</v>
      </c>
      <c r="J23" s="21">
        <f>VLOOKUP(B23,RMS!B:E,4,FALSE)</f>
        <v>200505.74804772699</v>
      </c>
      <c r="K23" s="22">
        <f t="shared" si="1"/>
        <v>0.12571449199458584</v>
      </c>
      <c r="L23" s="22">
        <f t="shared" si="2"/>
        <v>-1.2147726956754923E-2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1472468.7124000001</v>
      </c>
      <c r="F24" s="25">
        <f>VLOOKUP(C24,RA!B28:I63,8,0)</f>
        <v>-3975.9061999999999</v>
      </c>
      <c r="G24" s="16">
        <f t="shared" si="0"/>
        <v>1476444.6186000002</v>
      </c>
      <c r="H24" s="27">
        <f>RA!J28</f>
        <v>-0.27001634510247802</v>
      </c>
      <c r="I24" s="20">
        <f>VLOOKUP(B24,RMS!B:D,3,FALSE)</f>
        <v>1472468.7089646</v>
      </c>
      <c r="J24" s="21">
        <f>VLOOKUP(B24,RMS!B:E,4,FALSE)</f>
        <v>1476444.6261716799</v>
      </c>
      <c r="K24" s="22">
        <f t="shared" si="1"/>
        <v>3.4354000817984343E-3</v>
      </c>
      <c r="L24" s="22">
        <f t="shared" si="2"/>
        <v>-7.5716797728091478E-3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684887.30110000004</v>
      </c>
      <c r="F25" s="25">
        <f>VLOOKUP(C25,RA!B29:I64,8,0)</f>
        <v>93370.412299999996</v>
      </c>
      <c r="G25" s="16">
        <f t="shared" si="0"/>
        <v>591516.88880000007</v>
      </c>
      <c r="H25" s="27">
        <f>RA!J29</f>
        <v>13.6329600724145</v>
      </c>
      <c r="I25" s="20">
        <f>VLOOKUP(B25,RMS!B:D,3,FALSE)</f>
        <v>684887.29839026497</v>
      </c>
      <c r="J25" s="21">
        <f>VLOOKUP(B25,RMS!B:E,4,FALSE)</f>
        <v>591516.86035727302</v>
      </c>
      <c r="K25" s="22">
        <f t="shared" si="1"/>
        <v>2.7097350684925914E-3</v>
      </c>
      <c r="L25" s="22">
        <f t="shared" si="2"/>
        <v>2.8442727052606642E-2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808002.54119999998</v>
      </c>
      <c r="F26" s="25">
        <f>VLOOKUP(C26,RA!B30:I65,8,0)</f>
        <v>86798.469700000001</v>
      </c>
      <c r="G26" s="16">
        <f t="shared" si="0"/>
        <v>721204.07149999996</v>
      </c>
      <c r="H26" s="27">
        <f>RA!J30</f>
        <v>10.7423510786354</v>
      </c>
      <c r="I26" s="20">
        <f>VLOOKUP(B26,RMS!B:D,3,FALSE)</f>
        <v>808002.43394778797</v>
      </c>
      <c r="J26" s="21">
        <f>VLOOKUP(B26,RMS!B:E,4,FALSE)</f>
        <v>721204.04273222503</v>
      </c>
      <c r="K26" s="22">
        <f t="shared" si="1"/>
        <v>0.10725221200846136</v>
      </c>
      <c r="L26" s="22">
        <f t="shared" si="2"/>
        <v>2.87677749292925E-2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945105.1605</v>
      </c>
      <c r="F27" s="25">
        <f>VLOOKUP(C27,RA!B31:I66,8,0)</f>
        <v>16884.689299999998</v>
      </c>
      <c r="G27" s="16">
        <f t="shared" si="0"/>
        <v>928220.47120000003</v>
      </c>
      <c r="H27" s="27">
        <f>RA!J31</f>
        <v>1.7865408005038601</v>
      </c>
      <c r="I27" s="20">
        <f>VLOOKUP(B27,RMS!B:D,3,FALSE)</f>
        <v>945105.08388053102</v>
      </c>
      <c r="J27" s="21">
        <f>VLOOKUP(B27,RMS!B:E,4,FALSE)</f>
        <v>928220.48739557504</v>
      </c>
      <c r="K27" s="22">
        <f t="shared" si="1"/>
        <v>7.6619468978606164E-2</v>
      </c>
      <c r="L27" s="22">
        <f t="shared" si="2"/>
        <v>-1.6195575008168817E-2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124937.42290000001</v>
      </c>
      <c r="F28" s="25">
        <f>VLOOKUP(C28,RA!B32:I67,8,0)</f>
        <v>33501.253499999999</v>
      </c>
      <c r="G28" s="16">
        <f t="shared" si="0"/>
        <v>91436.169400000013</v>
      </c>
      <c r="H28" s="27">
        <f>RA!J32</f>
        <v>26.814426552414499</v>
      </c>
      <c r="I28" s="20">
        <f>VLOOKUP(B28,RMS!B:D,3,FALSE)</f>
        <v>124937.361998979</v>
      </c>
      <c r="J28" s="21">
        <f>VLOOKUP(B28,RMS!B:E,4,FALSE)</f>
        <v>91436.174038744794</v>
      </c>
      <c r="K28" s="22">
        <f t="shared" si="1"/>
        <v>6.0901021002791822E-2</v>
      </c>
      <c r="L28" s="22">
        <f t="shared" si="2"/>
        <v>-4.6387447800952941E-3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1.7094</v>
      </c>
      <c r="F29" s="25">
        <f>VLOOKUP(C29,RA!B33:I68,8,0)</f>
        <v>-3.0599999999999999E-2</v>
      </c>
      <c r="G29" s="16">
        <f t="shared" si="0"/>
        <v>1.74</v>
      </c>
      <c r="H29" s="27">
        <f>RA!J33</f>
        <v>-1.7901017901017899</v>
      </c>
      <c r="I29" s="20">
        <f>VLOOKUP(B29,RMS!B:D,3,FALSE)</f>
        <v>1.7094</v>
      </c>
      <c r="J29" s="21">
        <f>VLOOKUP(B29,RMS!B:E,4,FALSE)</f>
        <v>1.74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293953.58439999999</v>
      </c>
      <c r="F31" s="25">
        <f>VLOOKUP(C31,RA!B35:I70,8,0)</f>
        <v>17821.07</v>
      </c>
      <c r="G31" s="16">
        <f t="shared" si="0"/>
        <v>276132.51439999999</v>
      </c>
      <c r="H31" s="27">
        <f>RA!J35</f>
        <v>6.0625455669728501</v>
      </c>
      <c r="I31" s="20">
        <f>VLOOKUP(B31,RMS!B:D,3,FALSE)</f>
        <v>293953.58409999998</v>
      </c>
      <c r="J31" s="21">
        <f>VLOOKUP(B31,RMS!B:E,4,FALSE)</f>
        <v>276132.52370000002</v>
      </c>
      <c r="K31" s="22">
        <f t="shared" si="1"/>
        <v>3.0000001424923539E-4</v>
      </c>
      <c r="L31" s="22">
        <f t="shared" si="2"/>
        <v>-9.3000000342726707E-3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587034.18889999995</v>
      </c>
      <c r="F35" s="25">
        <f>VLOOKUP(C35,RA!B8:I74,8,0)</f>
        <v>23014.884999999998</v>
      </c>
      <c r="G35" s="16">
        <f t="shared" si="0"/>
        <v>564019.30389999994</v>
      </c>
      <c r="H35" s="27">
        <f>RA!J39</f>
        <v>3.9205357090233401</v>
      </c>
      <c r="I35" s="20">
        <f>VLOOKUP(B35,RMS!B:D,3,FALSE)</f>
        <v>587034.188034188</v>
      </c>
      <c r="J35" s="21">
        <f>VLOOKUP(B35,RMS!B:E,4,FALSE)</f>
        <v>564019.30341880303</v>
      </c>
      <c r="K35" s="22">
        <f t="shared" si="1"/>
        <v>8.6581194773316383E-4</v>
      </c>
      <c r="L35" s="22">
        <f t="shared" si="2"/>
        <v>4.8119691200554371E-4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837611.97279999999</v>
      </c>
      <c r="F36" s="25">
        <f>VLOOKUP(C36,RA!B8:I75,8,0)</f>
        <v>58685.076399999998</v>
      </c>
      <c r="G36" s="16">
        <f t="shared" si="0"/>
        <v>778926.89639999997</v>
      </c>
      <c r="H36" s="27">
        <f>RA!J40</f>
        <v>7.0062365756097504</v>
      </c>
      <c r="I36" s="20">
        <f>VLOOKUP(B36,RMS!B:D,3,FALSE)</f>
        <v>837611.96816923097</v>
      </c>
      <c r="J36" s="21">
        <f>VLOOKUP(B36,RMS!B:E,4,FALSE)</f>
        <v>778926.90052051295</v>
      </c>
      <c r="K36" s="22">
        <f t="shared" si="1"/>
        <v>4.6307690208777785E-3</v>
      </c>
      <c r="L36" s="22">
        <f t="shared" si="2"/>
        <v>-4.1205129818990827E-3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7663.7435999999998</v>
      </c>
      <c r="F40" s="25">
        <f>VLOOKUP(C40,RA!B8:I78,8,0)</f>
        <v>653.79859999999996</v>
      </c>
      <c r="G40" s="16">
        <f t="shared" si="0"/>
        <v>7009.9449999999997</v>
      </c>
      <c r="H40" s="27">
        <f>RA!J43</f>
        <v>0</v>
      </c>
      <c r="I40" s="20">
        <f>VLOOKUP(B40,RMS!B:D,3,FALSE)</f>
        <v>7663.7432871946103</v>
      </c>
      <c r="J40" s="21">
        <f>VLOOKUP(B40,RMS!B:E,4,FALSE)</f>
        <v>7009.9447091747998</v>
      </c>
      <c r="K40" s="22">
        <f t="shared" si="1"/>
        <v>3.1280538951250492E-4</v>
      </c>
      <c r="L40" s="22">
        <f t="shared" si="2"/>
        <v>2.9082519995426992E-4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47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48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17695773.623100001</v>
      </c>
      <c r="E7" s="66">
        <v>20304882</v>
      </c>
      <c r="F7" s="67">
        <v>87.150339623249195</v>
      </c>
      <c r="G7" s="66">
        <v>15722466.906300001</v>
      </c>
      <c r="H7" s="67">
        <v>12.5508721281474</v>
      </c>
      <c r="I7" s="66">
        <v>1818800.2141</v>
      </c>
      <c r="J7" s="67">
        <v>10.278161626829</v>
      </c>
      <c r="K7" s="66">
        <v>1601781.8729999999</v>
      </c>
      <c r="L7" s="67">
        <v>10.187853360074</v>
      </c>
      <c r="M7" s="67">
        <v>0.13548557688041701</v>
      </c>
      <c r="N7" s="66">
        <v>188808660.6663</v>
      </c>
      <c r="O7" s="66">
        <v>6681688845.6142998</v>
      </c>
      <c r="P7" s="66">
        <v>947407</v>
      </c>
      <c r="Q7" s="66">
        <v>850253</v>
      </c>
      <c r="R7" s="67">
        <v>11.4264812943912</v>
      </c>
      <c r="S7" s="66">
        <v>18.678111543507701</v>
      </c>
      <c r="T7" s="66">
        <v>17.4567682186361</v>
      </c>
      <c r="U7" s="68">
        <v>6.5389015480856898</v>
      </c>
      <c r="V7" s="56"/>
      <c r="W7" s="56"/>
    </row>
    <row r="8" spans="1:23" ht="14.25" thickBot="1" x14ac:dyDescent="0.2">
      <c r="A8" s="53">
        <v>41985</v>
      </c>
      <c r="B8" s="43" t="s">
        <v>6</v>
      </c>
      <c r="C8" s="44"/>
      <c r="D8" s="69">
        <v>617967.89119999995</v>
      </c>
      <c r="E8" s="69">
        <v>741300</v>
      </c>
      <c r="F8" s="70">
        <v>83.3627264535276</v>
      </c>
      <c r="G8" s="69">
        <v>598614.74210000003</v>
      </c>
      <c r="H8" s="70">
        <v>3.2329890560508501</v>
      </c>
      <c r="I8" s="69">
        <v>134578.41039999999</v>
      </c>
      <c r="J8" s="70">
        <v>21.777573287613599</v>
      </c>
      <c r="K8" s="69">
        <v>83478.343999999997</v>
      </c>
      <c r="L8" s="70">
        <v>13.9452536212439</v>
      </c>
      <c r="M8" s="70">
        <v>0.61213560249829602</v>
      </c>
      <c r="N8" s="69">
        <v>7345995.0606000004</v>
      </c>
      <c r="O8" s="69">
        <v>254097620.472</v>
      </c>
      <c r="P8" s="69">
        <v>25480</v>
      </c>
      <c r="Q8" s="69">
        <v>23650</v>
      </c>
      <c r="R8" s="70">
        <v>7.7378435517970301</v>
      </c>
      <c r="S8" s="69">
        <v>24.253056954474101</v>
      </c>
      <c r="T8" s="69">
        <v>24.778778257928099</v>
      </c>
      <c r="U8" s="71">
        <v>-2.16764964697383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98859.186600000001</v>
      </c>
      <c r="E9" s="69">
        <v>103389</v>
      </c>
      <c r="F9" s="70">
        <v>95.618669877840006</v>
      </c>
      <c r="G9" s="69">
        <v>68975.575500000006</v>
      </c>
      <c r="H9" s="70">
        <v>43.324917383255503</v>
      </c>
      <c r="I9" s="69">
        <v>22844.969700000001</v>
      </c>
      <c r="J9" s="70">
        <v>23.108595655793099</v>
      </c>
      <c r="K9" s="69">
        <v>15428.216899999999</v>
      </c>
      <c r="L9" s="70">
        <v>22.367652300342201</v>
      </c>
      <c r="M9" s="70">
        <v>0.48072650573119702</v>
      </c>
      <c r="N9" s="69">
        <v>1078054.5129</v>
      </c>
      <c r="O9" s="69">
        <v>43116990.002599999</v>
      </c>
      <c r="P9" s="69">
        <v>5803</v>
      </c>
      <c r="Q9" s="69">
        <v>4364</v>
      </c>
      <c r="R9" s="70">
        <v>32.974335472043997</v>
      </c>
      <c r="S9" s="69">
        <v>17.035875684990501</v>
      </c>
      <c r="T9" s="69">
        <v>16.6645381989001</v>
      </c>
      <c r="U9" s="71">
        <v>2.17973817699079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113072.6732</v>
      </c>
      <c r="E10" s="69">
        <v>130253</v>
      </c>
      <c r="F10" s="70">
        <v>86.810033703638297</v>
      </c>
      <c r="G10" s="69">
        <v>99162.978700000007</v>
      </c>
      <c r="H10" s="70">
        <v>14.027104351192699</v>
      </c>
      <c r="I10" s="69">
        <v>28566.696199999998</v>
      </c>
      <c r="J10" s="70">
        <v>25.264014188000999</v>
      </c>
      <c r="K10" s="69">
        <v>25785.610100000002</v>
      </c>
      <c r="L10" s="70">
        <v>26.003262949583</v>
      </c>
      <c r="M10" s="70">
        <v>0.10785419034936899</v>
      </c>
      <c r="N10" s="69">
        <v>1278929.4517999999</v>
      </c>
      <c r="O10" s="69">
        <v>60089367.836000003</v>
      </c>
      <c r="P10" s="69">
        <v>84665</v>
      </c>
      <c r="Q10" s="69">
        <v>74437</v>
      </c>
      <c r="R10" s="70">
        <v>13.7404785254645</v>
      </c>
      <c r="S10" s="69">
        <v>1.3355303041398501</v>
      </c>
      <c r="T10" s="69">
        <v>1.1440709714255</v>
      </c>
      <c r="U10" s="71">
        <v>14.335828406204101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101654.0577</v>
      </c>
      <c r="E11" s="69">
        <v>102186</v>
      </c>
      <c r="F11" s="70">
        <v>99.479437202747903</v>
      </c>
      <c r="G11" s="69">
        <v>75755.904699999999</v>
      </c>
      <c r="H11" s="70">
        <v>34.186316040391802</v>
      </c>
      <c r="I11" s="69">
        <v>21995.619699999999</v>
      </c>
      <c r="J11" s="70">
        <v>21.6377193371987</v>
      </c>
      <c r="K11" s="69">
        <v>14809.094499999999</v>
      </c>
      <c r="L11" s="70">
        <v>19.548435938617999</v>
      </c>
      <c r="M11" s="70">
        <v>0.48527782708118999</v>
      </c>
      <c r="N11" s="69">
        <v>1086685.4831000001</v>
      </c>
      <c r="O11" s="69">
        <v>25552531.928300001</v>
      </c>
      <c r="P11" s="69">
        <v>4329</v>
      </c>
      <c r="Q11" s="69">
        <v>4123</v>
      </c>
      <c r="R11" s="70">
        <v>4.9963618724229804</v>
      </c>
      <c r="S11" s="69">
        <v>23.482110810810799</v>
      </c>
      <c r="T11" s="69">
        <v>23.8102623817609</v>
      </c>
      <c r="U11" s="71">
        <v>-1.39745346401722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302806.13709999999</v>
      </c>
      <c r="E12" s="69">
        <v>350238</v>
      </c>
      <c r="F12" s="70">
        <v>86.457248242623606</v>
      </c>
      <c r="G12" s="69">
        <v>270902.98359999998</v>
      </c>
      <c r="H12" s="70">
        <v>11.776597317623599</v>
      </c>
      <c r="I12" s="69">
        <v>49835.2932</v>
      </c>
      <c r="J12" s="70">
        <v>16.4578213893803</v>
      </c>
      <c r="K12" s="69">
        <v>-9942.7654999999995</v>
      </c>
      <c r="L12" s="70">
        <v>-3.67023107972887</v>
      </c>
      <c r="M12" s="70">
        <v>-6.0122164904723903</v>
      </c>
      <c r="N12" s="69">
        <v>3307784.1</v>
      </c>
      <c r="O12" s="69">
        <v>90085346.287100002</v>
      </c>
      <c r="P12" s="69">
        <v>2763</v>
      </c>
      <c r="Q12" s="69">
        <v>2743</v>
      </c>
      <c r="R12" s="70">
        <v>0.72912869121399804</v>
      </c>
      <c r="S12" s="69">
        <v>109.593245421643</v>
      </c>
      <c r="T12" s="69">
        <v>102.20105807509999</v>
      </c>
      <c r="U12" s="71">
        <v>6.7451121810496204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410200.33769999997</v>
      </c>
      <c r="E13" s="69">
        <v>450600</v>
      </c>
      <c r="F13" s="70">
        <v>91.034251597869499</v>
      </c>
      <c r="G13" s="69">
        <v>419212.11139999999</v>
      </c>
      <c r="H13" s="70">
        <v>-2.1496930682427799</v>
      </c>
      <c r="I13" s="69">
        <v>81806.920599999998</v>
      </c>
      <c r="J13" s="70">
        <v>19.943162665026701</v>
      </c>
      <c r="K13" s="69">
        <v>80690.905100000004</v>
      </c>
      <c r="L13" s="70">
        <v>19.248228499535699</v>
      </c>
      <c r="M13" s="70">
        <v>1.3830747078830001E-2</v>
      </c>
      <c r="N13" s="69">
        <v>4981713.108</v>
      </c>
      <c r="O13" s="69">
        <v>128701366.14120001</v>
      </c>
      <c r="P13" s="69">
        <v>11220</v>
      </c>
      <c r="Q13" s="69">
        <v>10931</v>
      </c>
      <c r="R13" s="70">
        <v>2.6438569206842999</v>
      </c>
      <c r="S13" s="69">
        <v>36.559744893048098</v>
      </c>
      <c r="T13" s="69">
        <v>37.353748248101702</v>
      </c>
      <c r="U13" s="71">
        <v>-2.1717967600057801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275051.60700000002</v>
      </c>
      <c r="E14" s="69">
        <v>163434</v>
      </c>
      <c r="F14" s="70">
        <v>168.29521825323999</v>
      </c>
      <c r="G14" s="69">
        <v>210152.96780000001</v>
      </c>
      <c r="H14" s="70">
        <v>30.881619174544898</v>
      </c>
      <c r="I14" s="69">
        <v>47705.245999999999</v>
      </c>
      <c r="J14" s="70">
        <v>17.344107355097201</v>
      </c>
      <c r="K14" s="69">
        <v>38927.7137</v>
      </c>
      <c r="L14" s="70">
        <v>18.523513661271299</v>
      </c>
      <c r="M14" s="70">
        <v>0.22548286209780699</v>
      </c>
      <c r="N14" s="69">
        <v>2826634.0551</v>
      </c>
      <c r="O14" s="69">
        <v>63061318.858199999</v>
      </c>
      <c r="P14" s="69">
        <v>3900</v>
      </c>
      <c r="Q14" s="69">
        <v>3734</v>
      </c>
      <c r="R14" s="70">
        <v>4.4456347080878302</v>
      </c>
      <c r="S14" s="69">
        <v>70.526053076923105</v>
      </c>
      <c r="T14" s="69">
        <v>71.025736341724695</v>
      </c>
      <c r="U14" s="71">
        <v>-0.70850876094910797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133130.56700000001</v>
      </c>
      <c r="E15" s="69">
        <v>108478</v>
      </c>
      <c r="F15" s="70">
        <v>122.725867917919</v>
      </c>
      <c r="G15" s="69">
        <v>130286.33930000001</v>
      </c>
      <c r="H15" s="70">
        <v>2.1830590338798501</v>
      </c>
      <c r="I15" s="69">
        <v>15958.360199999999</v>
      </c>
      <c r="J15" s="70">
        <v>11.986999349292899</v>
      </c>
      <c r="K15" s="69">
        <v>20331.8645</v>
      </c>
      <c r="L15" s="70">
        <v>15.605522888461399</v>
      </c>
      <c r="M15" s="70">
        <v>-0.21510591416739</v>
      </c>
      <c r="N15" s="69">
        <v>1631237.2189</v>
      </c>
      <c r="O15" s="69">
        <v>48641371.153499998</v>
      </c>
      <c r="P15" s="69">
        <v>5052</v>
      </c>
      <c r="Q15" s="69">
        <v>4818</v>
      </c>
      <c r="R15" s="70">
        <v>4.8567870485678704</v>
      </c>
      <c r="S15" s="69">
        <v>26.352052058590701</v>
      </c>
      <c r="T15" s="69">
        <v>27.425109215442099</v>
      </c>
      <c r="U15" s="71">
        <v>-4.0720060603463502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622765.36060000001</v>
      </c>
      <c r="E16" s="69">
        <v>595700</v>
      </c>
      <c r="F16" s="70">
        <v>104.543454859829</v>
      </c>
      <c r="G16" s="69">
        <v>517227.46250000002</v>
      </c>
      <c r="H16" s="70">
        <v>20.404542633889999</v>
      </c>
      <c r="I16" s="69">
        <v>39281.634599999998</v>
      </c>
      <c r="J16" s="70">
        <v>6.3076139241518403</v>
      </c>
      <c r="K16" s="69">
        <v>25069.0075</v>
      </c>
      <c r="L16" s="70">
        <v>4.8468051906659904</v>
      </c>
      <c r="M16" s="70">
        <v>0.56694015907889495</v>
      </c>
      <c r="N16" s="69">
        <v>7351243.0648999996</v>
      </c>
      <c r="O16" s="69">
        <v>343153018.48299998</v>
      </c>
      <c r="P16" s="69">
        <v>32387</v>
      </c>
      <c r="Q16" s="69">
        <v>25193</v>
      </c>
      <c r="R16" s="70">
        <v>28.555551145159399</v>
      </c>
      <c r="S16" s="69">
        <v>19.228868391638599</v>
      </c>
      <c r="T16" s="69">
        <v>19.986186091374599</v>
      </c>
      <c r="U16" s="71">
        <v>-3.9384413284833499</v>
      </c>
      <c r="V16" s="56"/>
      <c r="W16" s="56"/>
    </row>
    <row r="17" spans="1:23" ht="12" thickBot="1" x14ac:dyDescent="0.2">
      <c r="A17" s="54"/>
      <c r="B17" s="43" t="s">
        <v>15</v>
      </c>
      <c r="C17" s="44"/>
      <c r="D17" s="69">
        <v>509116.11570000002</v>
      </c>
      <c r="E17" s="69">
        <v>664200</v>
      </c>
      <c r="F17" s="70">
        <v>76.651026151761499</v>
      </c>
      <c r="G17" s="69">
        <v>453835.41619999998</v>
      </c>
      <c r="H17" s="70">
        <v>12.1807812979581</v>
      </c>
      <c r="I17" s="69">
        <v>54379.653299999998</v>
      </c>
      <c r="J17" s="70">
        <v>10.681188754991901</v>
      </c>
      <c r="K17" s="69">
        <v>45857.972500000003</v>
      </c>
      <c r="L17" s="70">
        <v>10.104538090916799</v>
      </c>
      <c r="M17" s="70">
        <v>0.18582768350694101</v>
      </c>
      <c r="N17" s="69">
        <v>5434619.4675000003</v>
      </c>
      <c r="O17" s="69">
        <v>321502280.44859999</v>
      </c>
      <c r="P17" s="69">
        <v>10445</v>
      </c>
      <c r="Q17" s="69">
        <v>9547</v>
      </c>
      <c r="R17" s="70">
        <v>9.4060961558604799</v>
      </c>
      <c r="S17" s="69">
        <v>48.7425673240785</v>
      </c>
      <c r="T17" s="69">
        <v>50.383864072483497</v>
      </c>
      <c r="U17" s="71">
        <v>-3.3672759530543002</v>
      </c>
      <c r="V17" s="38"/>
      <c r="W17" s="38"/>
    </row>
    <row r="18" spans="1:23" ht="12" thickBot="1" x14ac:dyDescent="0.2">
      <c r="A18" s="54"/>
      <c r="B18" s="43" t="s">
        <v>16</v>
      </c>
      <c r="C18" s="44"/>
      <c r="D18" s="69">
        <v>1706074.4267</v>
      </c>
      <c r="E18" s="69">
        <v>1766500</v>
      </c>
      <c r="F18" s="70">
        <v>96.579361828474404</v>
      </c>
      <c r="G18" s="69">
        <v>1360213.1916</v>
      </c>
      <c r="H18" s="70">
        <v>25.426987271985499</v>
      </c>
      <c r="I18" s="69">
        <v>220065.49160000001</v>
      </c>
      <c r="J18" s="70">
        <v>12.8989385314019</v>
      </c>
      <c r="K18" s="69">
        <v>218711.85759999999</v>
      </c>
      <c r="L18" s="70">
        <v>16.079233678268601</v>
      </c>
      <c r="M18" s="70">
        <v>6.1891203104120001E-3</v>
      </c>
      <c r="N18" s="69">
        <v>18255874.004799999</v>
      </c>
      <c r="O18" s="69">
        <v>759415896.8858</v>
      </c>
      <c r="P18" s="69">
        <v>82505</v>
      </c>
      <c r="Q18" s="69">
        <v>67779</v>
      </c>
      <c r="R18" s="70">
        <v>21.726493456675399</v>
      </c>
      <c r="S18" s="69">
        <v>20.6784367820132</v>
      </c>
      <c r="T18" s="69">
        <v>19.858922222222201</v>
      </c>
      <c r="U18" s="71">
        <v>3.9631359392883598</v>
      </c>
      <c r="V18" s="38"/>
      <c r="W18" s="38"/>
    </row>
    <row r="19" spans="1:23" ht="12" thickBot="1" x14ac:dyDescent="0.2">
      <c r="A19" s="54"/>
      <c r="B19" s="43" t="s">
        <v>17</v>
      </c>
      <c r="C19" s="44"/>
      <c r="D19" s="69">
        <v>585388.16</v>
      </c>
      <c r="E19" s="69">
        <v>822600</v>
      </c>
      <c r="F19" s="70">
        <v>71.163160709944094</v>
      </c>
      <c r="G19" s="69">
        <v>593425.29480000003</v>
      </c>
      <c r="H19" s="70">
        <v>-1.35436336644675</v>
      </c>
      <c r="I19" s="69">
        <v>63132.648699999998</v>
      </c>
      <c r="J19" s="70">
        <v>10.7847498487158</v>
      </c>
      <c r="K19" s="69">
        <v>64707.036899999999</v>
      </c>
      <c r="L19" s="70">
        <v>10.903990353462801</v>
      </c>
      <c r="M19" s="70">
        <v>-2.4331019861612999E-2</v>
      </c>
      <c r="N19" s="69">
        <v>7893858.8687000005</v>
      </c>
      <c r="O19" s="69">
        <v>255369324.44139999</v>
      </c>
      <c r="P19" s="69">
        <v>15236</v>
      </c>
      <c r="Q19" s="69">
        <v>13071</v>
      </c>
      <c r="R19" s="70">
        <v>16.5633845918445</v>
      </c>
      <c r="S19" s="69">
        <v>38.421380939879199</v>
      </c>
      <c r="T19" s="69">
        <v>39.818056453216997</v>
      </c>
      <c r="U19" s="71">
        <v>-3.6351517805236901</v>
      </c>
      <c r="V19" s="38"/>
      <c r="W19" s="38"/>
    </row>
    <row r="20" spans="1:23" ht="12" thickBot="1" x14ac:dyDescent="0.2">
      <c r="A20" s="54"/>
      <c r="B20" s="43" t="s">
        <v>18</v>
      </c>
      <c r="C20" s="44"/>
      <c r="D20" s="69">
        <v>984286.12749999994</v>
      </c>
      <c r="E20" s="69">
        <v>1000300</v>
      </c>
      <c r="F20" s="70">
        <v>98.399093022093396</v>
      </c>
      <c r="G20" s="69">
        <v>1025492.5772000001</v>
      </c>
      <c r="H20" s="70">
        <v>-4.0182104303972599</v>
      </c>
      <c r="I20" s="69">
        <v>70283.964900000006</v>
      </c>
      <c r="J20" s="70">
        <v>7.1406030153564304</v>
      </c>
      <c r="K20" s="69">
        <v>41651.172100000003</v>
      </c>
      <c r="L20" s="70">
        <v>4.0615771411748502</v>
      </c>
      <c r="M20" s="70">
        <v>0.68744266622931405</v>
      </c>
      <c r="N20" s="69">
        <v>11173923.8651</v>
      </c>
      <c r="O20" s="69">
        <v>395586831.83490002</v>
      </c>
      <c r="P20" s="69">
        <v>41055</v>
      </c>
      <c r="Q20" s="69">
        <v>38197</v>
      </c>
      <c r="R20" s="70">
        <v>7.4822630049480301</v>
      </c>
      <c r="S20" s="69">
        <v>23.9748173791256</v>
      </c>
      <c r="T20" s="69">
        <v>23.4417489200723</v>
      </c>
      <c r="U20" s="71">
        <v>2.2234515934934298</v>
      </c>
      <c r="V20" s="38"/>
      <c r="W20" s="38"/>
    </row>
    <row r="21" spans="1:23" ht="12" thickBot="1" x14ac:dyDescent="0.2">
      <c r="A21" s="54"/>
      <c r="B21" s="43" t="s">
        <v>19</v>
      </c>
      <c r="C21" s="44"/>
      <c r="D21" s="69">
        <v>369709.89130000002</v>
      </c>
      <c r="E21" s="69">
        <v>370400</v>
      </c>
      <c r="F21" s="70">
        <v>99.813685556155505</v>
      </c>
      <c r="G21" s="69">
        <v>338479.02189999999</v>
      </c>
      <c r="H21" s="70">
        <v>9.2268257053835399</v>
      </c>
      <c r="I21" s="69">
        <v>34876.614999999998</v>
      </c>
      <c r="J21" s="70">
        <v>9.4335087647680709</v>
      </c>
      <c r="K21" s="69">
        <v>41618.877999999997</v>
      </c>
      <c r="L21" s="70">
        <v>12.2958515320621</v>
      </c>
      <c r="M21" s="70">
        <v>-0.16200011446728599</v>
      </c>
      <c r="N21" s="69">
        <v>4294818.2268000003</v>
      </c>
      <c r="O21" s="69">
        <v>149395418.18079999</v>
      </c>
      <c r="P21" s="69">
        <v>33990</v>
      </c>
      <c r="Q21" s="69">
        <v>31449</v>
      </c>
      <c r="R21" s="70">
        <v>8.0797481636935906</v>
      </c>
      <c r="S21" s="69">
        <v>10.8770194557223</v>
      </c>
      <c r="T21" s="69">
        <v>10.8195742853509</v>
      </c>
      <c r="U21" s="71">
        <v>0.52813337886568601</v>
      </c>
      <c r="V21" s="38"/>
      <c r="W21" s="38"/>
    </row>
    <row r="22" spans="1:23" ht="12" thickBot="1" x14ac:dyDescent="0.2">
      <c r="A22" s="54"/>
      <c r="B22" s="43" t="s">
        <v>20</v>
      </c>
      <c r="C22" s="44"/>
      <c r="D22" s="69">
        <v>1065088.5659</v>
      </c>
      <c r="E22" s="69">
        <v>1087500</v>
      </c>
      <c r="F22" s="70">
        <v>97.939178473563203</v>
      </c>
      <c r="G22" s="69">
        <v>856446.02650000004</v>
      </c>
      <c r="H22" s="70">
        <v>24.361434689895201</v>
      </c>
      <c r="I22" s="69">
        <v>37870.019399999997</v>
      </c>
      <c r="J22" s="70">
        <v>3.5555746829372699</v>
      </c>
      <c r="K22" s="69">
        <v>114251.159</v>
      </c>
      <c r="L22" s="70">
        <v>13.3401470104199</v>
      </c>
      <c r="M22" s="70">
        <v>-0.66853710954477097</v>
      </c>
      <c r="N22" s="69">
        <v>11155212.1665</v>
      </c>
      <c r="O22" s="69">
        <v>453324947.8732</v>
      </c>
      <c r="P22" s="69">
        <v>63908</v>
      </c>
      <c r="Q22" s="69">
        <v>52737</v>
      </c>
      <c r="R22" s="70">
        <v>21.182471509566302</v>
      </c>
      <c r="S22" s="69">
        <v>16.6659661685548</v>
      </c>
      <c r="T22" s="69">
        <v>16.568804630525101</v>
      </c>
      <c r="U22" s="71">
        <v>0.58299373133893095</v>
      </c>
      <c r="V22" s="38"/>
      <c r="W22" s="38"/>
    </row>
    <row r="23" spans="1:23" ht="12" thickBot="1" x14ac:dyDescent="0.2">
      <c r="A23" s="54"/>
      <c r="B23" s="43" t="s">
        <v>21</v>
      </c>
      <c r="C23" s="44"/>
      <c r="D23" s="69">
        <v>2383463.0707999999</v>
      </c>
      <c r="E23" s="69">
        <v>2859300</v>
      </c>
      <c r="F23" s="70">
        <v>83.358271982653093</v>
      </c>
      <c r="G23" s="69">
        <v>2467471.0096</v>
      </c>
      <c r="H23" s="70">
        <v>-3.4046170541885399</v>
      </c>
      <c r="I23" s="69">
        <v>284884.91269999999</v>
      </c>
      <c r="J23" s="70">
        <v>11.952562478947099</v>
      </c>
      <c r="K23" s="69">
        <v>98360.814199999993</v>
      </c>
      <c r="L23" s="70">
        <v>3.9863007029187001</v>
      </c>
      <c r="M23" s="70">
        <v>1.89632527970676</v>
      </c>
      <c r="N23" s="69">
        <v>28516107.738499999</v>
      </c>
      <c r="O23" s="69">
        <v>998011987.00999999</v>
      </c>
      <c r="P23" s="69">
        <v>81897</v>
      </c>
      <c r="Q23" s="69">
        <v>72300</v>
      </c>
      <c r="R23" s="70">
        <v>13.2738589211618</v>
      </c>
      <c r="S23" s="69">
        <v>29.1031792471031</v>
      </c>
      <c r="T23" s="69">
        <v>28.877806802213001</v>
      </c>
      <c r="U23" s="71">
        <v>0.77439115148391702</v>
      </c>
      <c r="V23" s="38"/>
      <c r="W23" s="38"/>
    </row>
    <row r="24" spans="1:23" ht="12" thickBot="1" x14ac:dyDescent="0.2">
      <c r="A24" s="54"/>
      <c r="B24" s="43" t="s">
        <v>22</v>
      </c>
      <c r="C24" s="44"/>
      <c r="D24" s="69">
        <v>318479.7231</v>
      </c>
      <c r="E24" s="69">
        <v>318538</v>
      </c>
      <c r="F24" s="70">
        <v>99.981704882933897</v>
      </c>
      <c r="G24" s="69">
        <v>284645.6827</v>
      </c>
      <c r="H24" s="70">
        <v>11.886370479632101</v>
      </c>
      <c r="I24" s="69">
        <v>48760.143199999999</v>
      </c>
      <c r="J24" s="70">
        <v>15.310281836903499</v>
      </c>
      <c r="K24" s="69">
        <v>43537.920100000003</v>
      </c>
      <c r="L24" s="70">
        <v>15.295478816689601</v>
      </c>
      <c r="M24" s="70">
        <v>0.119946545172699</v>
      </c>
      <c r="N24" s="69">
        <v>3113838.4490999999</v>
      </c>
      <c r="O24" s="69">
        <v>104903764.7342</v>
      </c>
      <c r="P24" s="69">
        <v>30191</v>
      </c>
      <c r="Q24" s="69">
        <v>27484</v>
      </c>
      <c r="R24" s="70">
        <v>9.8493669043807408</v>
      </c>
      <c r="S24" s="69">
        <v>10.548829886389999</v>
      </c>
      <c r="T24" s="69">
        <v>10.309039182797299</v>
      </c>
      <c r="U24" s="71">
        <v>2.27314978225307</v>
      </c>
      <c r="V24" s="38"/>
      <c r="W24" s="38"/>
    </row>
    <row r="25" spans="1:23" ht="12" thickBot="1" x14ac:dyDescent="0.2">
      <c r="A25" s="54"/>
      <c r="B25" s="43" t="s">
        <v>23</v>
      </c>
      <c r="C25" s="44"/>
      <c r="D25" s="69">
        <v>393489.06439999997</v>
      </c>
      <c r="E25" s="69">
        <v>558643</v>
      </c>
      <c r="F25" s="70">
        <v>70.436587301729404</v>
      </c>
      <c r="G25" s="69">
        <v>382971.70130000002</v>
      </c>
      <c r="H25" s="70">
        <v>2.7462507188648102</v>
      </c>
      <c r="I25" s="69">
        <v>22063.0949</v>
      </c>
      <c r="J25" s="70">
        <v>5.6070414392944397</v>
      </c>
      <c r="K25" s="69">
        <v>28887.762599999998</v>
      </c>
      <c r="L25" s="70">
        <v>7.54305409562647</v>
      </c>
      <c r="M25" s="70">
        <v>-0.236247707878906</v>
      </c>
      <c r="N25" s="69">
        <v>4232060.0904999999</v>
      </c>
      <c r="O25" s="69">
        <v>107012000.8228</v>
      </c>
      <c r="P25" s="69">
        <v>23187</v>
      </c>
      <c r="Q25" s="69">
        <v>20446</v>
      </c>
      <c r="R25" s="70">
        <v>13.4060451922136</v>
      </c>
      <c r="S25" s="69">
        <v>16.9702447233364</v>
      </c>
      <c r="T25" s="69">
        <v>15.651800973295501</v>
      </c>
      <c r="U25" s="71">
        <v>7.7691498946258699</v>
      </c>
      <c r="V25" s="38"/>
      <c r="W25" s="38"/>
    </row>
    <row r="26" spans="1:23" ht="12" thickBot="1" x14ac:dyDescent="0.2">
      <c r="A26" s="54"/>
      <c r="B26" s="43" t="s">
        <v>24</v>
      </c>
      <c r="C26" s="44"/>
      <c r="D26" s="69">
        <v>667873.20449999999</v>
      </c>
      <c r="E26" s="69">
        <v>604500</v>
      </c>
      <c r="F26" s="70">
        <v>110.48357394540901</v>
      </c>
      <c r="G26" s="69">
        <v>574522.23699999996</v>
      </c>
      <c r="H26" s="70">
        <v>16.2484515808219</v>
      </c>
      <c r="I26" s="69">
        <v>138031.4198</v>
      </c>
      <c r="J26" s="70">
        <v>20.667309134424201</v>
      </c>
      <c r="K26" s="69">
        <v>108337.22289999999</v>
      </c>
      <c r="L26" s="70">
        <v>18.856924227286299</v>
      </c>
      <c r="M26" s="70">
        <v>0.27409043821816498</v>
      </c>
      <c r="N26" s="69">
        <v>6921365.3498</v>
      </c>
      <c r="O26" s="69">
        <v>215482829.40490001</v>
      </c>
      <c r="P26" s="69">
        <v>52369</v>
      </c>
      <c r="Q26" s="69">
        <v>49988</v>
      </c>
      <c r="R26" s="70">
        <v>4.7631431543570404</v>
      </c>
      <c r="S26" s="69">
        <v>12.7532166835342</v>
      </c>
      <c r="T26" s="69">
        <v>12.3935837360967</v>
      </c>
      <c r="U26" s="71">
        <v>2.8199391287832398</v>
      </c>
      <c r="V26" s="38"/>
      <c r="W26" s="38"/>
    </row>
    <row r="27" spans="1:23" ht="12" thickBot="1" x14ac:dyDescent="0.2">
      <c r="A27" s="54"/>
      <c r="B27" s="43" t="s">
        <v>25</v>
      </c>
      <c r="C27" s="44"/>
      <c r="D27" s="69">
        <v>275631.11790000001</v>
      </c>
      <c r="E27" s="69">
        <v>318735</v>
      </c>
      <c r="F27" s="70">
        <v>86.476577062450005</v>
      </c>
      <c r="G27" s="69">
        <v>253224.55609999999</v>
      </c>
      <c r="H27" s="70">
        <v>8.8484948478501995</v>
      </c>
      <c r="I27" s="69">
        <v>75125.381999999998</v>
      </c>
      <c r="J27" s="70">
        <v>27.2557694401021</v>
      </c>
      <c r="K27" s="69">
        <v>72541.017999999996</v>
      </c>
      <c r="L27" s="70">
        <v>28.646912889187998</v>
      </c>
      <c r="M27" s="70">
        <v>3.5626243899693003E-2</v>
      </c>
      <c r="N27" s="69">
        <v>3034049.8308000001</v>
      </c>
      <c r="O27" s="69">
        <v>96808012.059400007</v>
      </c>
      <c r="P27" s="69">
        <v>37898</v>
      </c>
      <c r="Q27" s="69">
        <v>34658</v>
      </c>
      <c r="R27" s="70">
        <v>9.3484909688960691</v>
      </c>
      <c r="S27" s="69">
        <v>7.2729726608264302</v>
      </c>
      <c r="T27" s="69">
        <v>7.1153535374228198</v>
      </c>
      <c r="U27" s="71">
        <v>2.16718982394335</v>
      </c>
      <c r="V27" s="38"/>
      <c r="W27" s="38"/>
    </row>
    <row r="28" spans="1:23" ht="12" thickBot="1" x14ac:dyDescent="0.2">
      <c r="A28" s="54"/>
      <c r="B28" s="43" t="s">
        <v>26</v>
      </c>
      <c r="C28" s="44"/>
      <c r="D28" s="69">
        <v>1472468.7124000001</v>
      </c>
      <c r="E28" s="69">
        <v>1765500</v>
      </c>
      <c r="F28" s="70">
        <v>83.402362639478895</v>
      </c>
      <c r="G28" s="69">
        <v>1248553.4764</v>
      </c>
      <c r="H28" s="70">
        <v>17.933972411468002</v>
      </c>
      <c r="I28" s="69">
        <v>-3975.9061999999999</v>
      </c>
      <c r="J28" s="70">
        <v>-0.27001634510247802</v>
      </c>
      <c r="K28" s="69">
        <v>75859.149799999999</v>
      </c>
      <c r="L28" s="70">
        <v>6.0757629716211596</v>
      </c>
      <c r="M28" s="70">
        <v>-1.0524116894334099</v>
      </c>
      <c r="N28" s="69">
        <v>13957577.9899</v>
      </c>
      <c r="O28" s="69">
        <v>347448822.1146</v>
      </c>
      <c r="P28" s="69">
        <v>55779</v>
      </c>
      <c r="Q28" s="69">
        <v>49532</v>
      </c>
      <c r="R28" s="70">
        <v>12.6120487765485</v>
      </c>
      <c r="S28" s="69">
        <v>26.398263009376301</v>
      </c>
      <c r="T28" s="69">
        <v>23.566365561657101</v>
      </c>
      <c r="U28" s="71">
        <v>10.72759009452</v>
      </c>
      <c r="V28" s="38"/>
      <c r="W28" s="38"/>
    </row>
    <row r="29" spans="1:23" ht="12" thickBot="1" x14ac:dyDescent="0.2">
      <c r="A29" s="54"/>
      <c r="B29" s="43" t="s">
        <v>27</v>
      </c>
      <c r="C29" s="44"/>
      <c r="D29" s="69">
        <v>684887.30110000004</v>
      </c>
      <c r="E29" s="69">
        <v>665900</v>
      </c>
      <c r="F29" s="70">
        <v>102.851374245382</v>
      </c>
      <c r="G29" s="69">
        <v>531975.20380000002</v>
      </c>
      <c r="H29" s="70">
        <v>28.7442151829107</v>
      </c>
      <c r="I29" s="69">
        <v>93370.412299999996</v>
      </c>
      <c r="J29" s="70">
        <v>13.6329600724145</v>
      </c>
      <c r="K29" s="69">
        <v>86876.079899999997</v>
      </c>
      <c r="L29" s="70">
        <v>16.330851377926599</v>
      </c>
      <c r="M29" s="70">
        <v>7.4753976094172003E-2</v>
      </c>
      <c r="N29" s="69">
        <v>8017761.9022000004</v>
      </c>
      <c r="O29" s="69">
        <v>234812608.0063</v>
      </c>
      <c r="P29" s="69">
        <v>104681</v>
      </c>
      <c r="Q29" s="69">
        <v>102652</v>
      </c>
      <c r="R29" s="70">
        <v>1.97658107002299</v>
      </c>
      <c r="S29" s="69">
        <v>6.5426132832128099</v>
      </c>
      <c r="T29" s="69">
        <v>6.5321896085804498</v>
      </c>
      <c r="U29" s="71">
        <v>0.15931974245071501</v>
      </c>
      <c r="V29" s="38"/>
      <c r="W29" s="38"/>
    </row>
    <row r="30" spans="1:23" ht="12" thickBot="1" x14ac:dyDescent="0.2">
      <c r="A30" s="54"/>
      <c r="B30" s="43" t="s">
        <v>28</v>
      </c>
      <c r="C30" s="44"/>
      <c r="D30" s="69">
        <v>808002.54119999998</v>
      </c>
      <c r="E30" s="69">
        <v>1089700</v>
      </c>
      <c r="F30" s="70">
        <v>74.149081508672097</v>
      </c>
      <c r="G30" s="69">
        <v>785364.09400000004</v>
      </c>
      <c r="H30" s="70">
        <v>2.8825416609891601</v>
      </c>
      <c r="I30" s="69">
        <v>86798.469700000001</v>
      </c>
      <c r="J30" s="70">
        <v>10.7423510786354</v>
      </c>
      <c r="K30" s="69">
        <v>108882.4348</v>
      </c>
      <c r="L30" s="70">
        <v>13.863943568573699</v>
      </c>
      <c r="M30" s="70">
        <v>-0.202823946218367</v>
      </c>
      <c r="N30" s="69">
        <v>9481492.0538999997</v>
      </c>
      <c r="O30" s="69">
        <v>409006397.48409998</v>
      </c>
      <c r="P30" s="69">
        <v>60255</v>
      </c>
      <c r="Q30" s="69">
        <v>53831</v>
      </c>
      <c r="R30" s="70">
        <v>11.93364418272</v>
      </c>
      <c r="S30" s="69">
        <v>13.409717719691301</v>
      </c>
      <c r="T30" s="69">
        <v>13.1764615296019</v>
      </c>
      <c r="U30" s="71">
        <v>1.7394563775707801</v>
      </c>
      <c r="V30" s="38"/>
      <c r="W30" s="38"/>
    </row>
    <row r="31" spans="1:23" ht="12" thickBot="1" x14ac:dyDescent="0.2">
      <c r="A31" s="54"/>
      <c r="B31" s="43" t="s">
        <v>29</v>
      </c>
      <c r="C31" s="44"/>
      <c r="D31" s="69">
        <v>945105.1605</v>
      </c>
      <c r="E31" s="69">
        <v>1070900</v>
      </c>
      <c r="F31" s="70">
        <v>88.253353300961805</v>
      </c>
      <c r="G31" s="69">
        <v>861043.68409999995</v>
      </c>
      <c r="H31" s="70">
        <v>9.7627423500428598</v>
      </c>
      <c r="I31" s="69">
        <v>16884.689299999998</v>
      </c>
      <c r="J31" s="70">
        <v>1.7865408005038601</v>
      </c>
      <c r="K31" s="69">
        <v>37591.849000000002</v>
      </c>
      <c r="L31" s="70">
        <v>4.3658469011700198</v>
      </c>
      <c r="M31" s="70">
        <v>-0.55084174497508798</v>
      </c>
      <c r="N31" s="69">
        <v>8517671.3827</v>
      </c>
      <c r="O31" s="69">
        <v>369541209.93279999</v>
      </c>
      <c r="P31" s="69">
        <v>29291</v>
      </c>
      <c r="Q31" s="69">
        <v>25560</v>
      </c>
      <c r="R31" s="70">
        <v>14.597026604068899</v>
      </c>
      <c r="S31" s="69">
        <v>32.266059898945102</v>
      </c>
      <c r="T31" s="69">
        <v>26.263165461658801</v>
      </c>
      <c r="U31" s="71">
        <v>18.604361536818701</v>
      </c>
      <c r="V31" s="38"/>
      <c r="W31" s="38"/>
    </row>
    <row r="32" spans="1:23" ht="12" thickBot="1" x14ac:dyDescent="0.2">
      <c r="A32" s="54"/>
      <c r="B32" s="43" t="s">
        <v>30</v>
      </c>
      <c r="C32" s="44"/>
      <c r="D32" s="69">
        <v>124937.42290000001</v>
      </c>
      <c r="E32" s="69">
        <v>138355</v>
      </c>
      <c r="F32" s="70">
        <v>90.302065628275102</v>
      </c>
      <c r="G32" s="69">
        <v>129698.2463</v>
      </c>
      <c r="H32" s="70">
        <v>-3.6706921919267201</v>
      </c>
      <c r="I32" s="69">
        <v>33501.253499999999</v>
      </c>
      <c r="J32" s="70">
        <v>26.814426552414499</v>
      </c>
      <c r="K32" s="69">
        <v>34313.316200000001</v>
      </c>
      <c r="L32" s="70">
        <v>26.456268437609602</v>
      </c>
      <c r="M32" s="70">
        <v>-2.3666109543793001E-2</v>
      </c>
      <c r="N32" s="69">
        <v>1434982.4304</v>
      </c>
      <c r="O32" s="69">
        <v>50502653.389600001</v>
      </c>
      <c r="P32" s="69">
        <v>27490</v>
      </c>
      <c r="Q32" s="69">
        <v>26690</v>
      </c>
      <c r="R32" s="70">
        <v>2.9973772948669999</v>
      </c>
      <c r="S32" s="69">
        <v>4.5448316806111304</v>
      </c>
      <c r="T32" s="69">
        <v>4.3968558973398304</v>
      </c>
      <c r="U32" s="71">
        <v>3.25591339064521</v>
      </c>
      <c r="V32" s="38"/>
      <c r="W32" s="38"/>
    </row>
    <row r="33" spans="1:23" ht="12" thickBot="1" x14ac:dyDescent="0.2">
      <c r="A33" s="54"/>
      <c r="B33" s="43" t="s">
        <v>31</v>
      </c>
      <c r="C33" s="44"/>
      <c r="D33" s="69">
        <v>1.7094</v>
      </c>
      <c r="E33" s="72"/>
      <c r="F33" s="72"/>
      <c r="G33" s="69">
        <v>45.128300000000003</v>
      </c>
      <c r="H33" s="70">
        <v>-96.212132963129605</v>
      </c>
      <c r="I33" s="69">
        <v>-3.0599999999999999E-2</v>
      </c>
      <c r="J33" s="70">
        <v>-1.7901017901017899</v>
      </c>
      <c r="K33" s="69">
        <v>8.6684999999999999</v>
      </c>
      <c r="L33" s="70">
        <v>19.208567572897699</v>
      </c>
      <c r="M33" s="70">
        <v>-1.0035300224952399</v>
      </c>
      <c r="N33" s="69">
        <v>15.3847</v>
      </c>
      <c r="O33" s="69">
        <v>5023.8617999999997</v>
      </c>
      <c r="P33" s="69">
        <v>1</v>
      </c>
      <c r="Q33" s="72"/>
      <c r="R33" s="72"/>
      <c r="S33" s="69">
        <v>1.7094</v>
      </c>
      <c r="T33" s="72"/>
      <c r="U33" s="73"/>
      <c r="V33" s="38"/>
      <c r="W33" s="38"/>
    </row>
    <row r="34" spans="1:23" ht="12" thickBot="1" x14ac:dyDescent="0.2">
      <c r="A34" s="54"/>
      <c r="B34" s="43" t="s">
        <v>36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4"/>
      <c r="B35" s="43" t="s">
        <v>32</v>
      </c>
      <c r="C35" s="44"/>
      <c r="D35" s="69">
        <v>293953.58439999999</v>
      </c>
      <c r="E35" s="69">
        <v>220600</v>
      </c>
      <c r="F35" s="70">
        <v>133.25185149591999</v>
      </c>
      <c r="G35" s="69">
        <v>353070.99680000002</v>
      </c>
      <c r="H35" s="70">
        <v>-16.743774746665899</v>
      </c>
      <c r="I35" s="69">
        <v>17821.07</v>
      </c>
      <c r="J35" s="70">
        <v>6.0625455669728501</v>
      </c>
      <c r="K35" s="69">
        <v>23721.379700000001</v>
      </c>
      <c r="L35" s="70">
        <v>6.7185863225795304</v>
      </c>
      <c r="M35" s="70">
        <v>-0.24873383313366099</v>
      </c>
      <c r="N35" s="69">
        <v>2973136.7758999998</v>
      </c>
      <c r="O35" s="69">
        <v>63364493.502999999</v>
      </c>
      <c r="P35" s="69">
        <v>17434</v>
      </c>
      <c r="Q35" s="69">
        <v>17182</v>
      </c>
      <c r="R35" s="70">
        <v>1.46665114654871</v>
      </c>
      <c r="S35" s="69">
        <v>16.860937501434002</v>
      </c>
      <c r="T35" s="69">
        <v>16.796034431381699</v>
      </c>
      <c r="U35" s="71">
        <v>0.384931561763866</v>
      </c>
      <c r="V35" s="38"/>
      <c r="W35" s="38"/>
    </row>
    <row r="36" spans="1:23" ht="12" thickBot="1" x14ac:dyDescent="0.2">
      <c r="A36" s="54"/>
      <c r="B36" s="43" t="s">
        <v>37</v>
      </c>
      <c r="C36" s="44"/>
      <c r="D36" s="72"/>
      <c r="E36" s="69">
        <v>573900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4"/>
      <c r="B37" s="43" t="s">
        <v>38</v>
      </c>
      <c r="C37" s="44"/>
      <c r="D37" s="72"/>
      <c r="E37" s="69">
        <v>253569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4"/>
      <c r="B38" s="43" t="s">
        <v>39</v>
      </c>
      <c r="C38" s="44"/>
      <c r="D38" s="72"/>
      <c r="E38" s="69">
        <v>215600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4"/>
      <c r="B39" s="43" t="s">
        <v>33</v>
      </c>
      <c r="C39" s="44"/>
      <c r="D39" s="69">
        <v>587034.18889999995</v>
      </c>
      <c r="E39" s="69">
        <v>395007</v>
      </c>
      <c r="F39" s="70">
        <v>148.6136166954</v>
      </c>
      <c r="G39" s="69">
        <v>179964.1011</v>
      </c>
      <c r="H39" s="70">
        <v>226.195160763649</v>
      </c>
      <c r="I39" s="69">
        <v>23014.884999999998</v>
      </c>
      <c r="J39" s="70">
        <v>3.9205357090233401</v>
      </c>
      <c r="K39" s="69">
        <v>8360.2345999999998</v>
      </c>
      <c r="L39" s="70">
        <v>4.6455012688083297</v>
      </c>
      <c r="M39" s="70">
        <v>1.7528994222243499</v>
      </c>
      <c r="N39" s="69">
        <v>2837844.0169000002</v>
      </c>
      <c r="O39" s="69">
        <v>97211556.777799994</v>
      </c>
      <c r="P39" s="69">
        <v>355</v>
      </c>
      <c r="Q39" s="69">
        <v>328</v>
      </c>
      <c r="R39" s="70">
        <v>8.2317073170731696</v>
      </c>
      <c r="S39" s="69">
        <v>1653.6174335211299</v>
      </c>
      <c r="T39" s="69">
        <v>705.87867103658505</v>
      </c>
      <c r="U39" s="71">
        <v>57.313060643444999</v>
      </c>
      <c r="V39" s="38"/>
      <c r="W39" s="38"/>
    </row>
    <row r="40" spans="1:23" ht="12" thickBot="1" x14ac:dyDescent="0.2">
      <c r="A40" s="54"/>
      <c r="B40" s="43" t="s">
        <v>34</v>
      </c>
      <c r="C40" s="44"/>
      <c r="D40" s="69">
        <v>837611.97279999999</v>
      </c>
      <c r="E40" s="69">
        <v>491602</v>
      </c>
      <c r="F40" s="70">
        <v>170.38416702942601</v>
      </c>
      <c r="G40" s="69">
        <v>541200.28460000001</v>
      </c>
      <c r="H40" s="70">
        <v>54.769314916210199</v>
      </c>
      <c r="I40" s="69">
        <v>58685.076399999998</v>
      </c>
      <c r="J40" s="70">
        <v>7.0062365756097504</v>
      </c>
      <c r="K40" s="69">
        <v>36726.012199999997</v>
      </c>
      <c r="L40" s="70">
        <v>6.7860297278195496</v>
      </c>
      <c r="M40" s="70">
        <v>0.59791583361724199</v>
      </c>
      <c r="N40" s="69">
        <v>6418595.9583999999</v>
      </c>
      <c r="O40" s="69">
        <v>185289169.98269999</v>
      </c>
      <c r="P40" s="69">
        <v>3815</v>
      </c>
      <c r="Q40" s="69">
        <v>2807</v>
      </c>
      <c r="R40" s="70">
        <v>35.910224438902802</v>
      </c>
      <c r="S40" s="69">
        <v>219.55752891218901</v>
      </c>
      <c r="T40" s="69">
        <v>177.78166309226901</v>
      </c>
      <c r="U40" s="71">
        <v>19.027298233360799</v>
      </c>
      <c r="V40" s="38"/>
      <c r="W40" s="38"/>
    </row>
    <row r="41" spans="1:23" ht="12" thickBot="1" x14ac:dyDescent="0.2">
      <c r="A41" s="54"/>
      <c r="B41" s="43" t="s">
        <v>40</v>
      </c>
      <c r="C41" s="44"/>
      <c r="D41" s="72"/>
      <c r="E41" s="69">
        <v>231600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4"/>
      <c r="B42" s="43" t="s">
        <v>41</v>
      </c>
      <c r="C42" s="44"/>
      <c r="D42" s="72"/>
      <c r="E42" s="69">
        <v>75855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4"/>
      <c r="B43" s="43" t="s">
        <v>71</v>
      </c>
      <c r="C43" s="4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5"/>
      <c r="B44" s="43" t="s">
        <v>35</v>
      </c>
      <c r="C44" s="44"/>
      <c r="D44" s="74">
        <v>7663.7435999999998</v>
      </c>
      <c r="E44" s="75"/>
      <c r="F44" s="75"/>
      <c r="G44" s="74">
        <v>110533.91039999999</v>
      </c>
      <c r="H44" s="76">
        <v>-93.066613157657699</v>
      </c>
      <c r="I44" s="74">
        <v>653.79859999999996</v>
      </c>
      <c r="J44" s="76">
        <v>8.5310604597993098</v>
      </c>
      <c r="K44" s="74">
        <v>16401.943599999999</v>
      </c>
      <c r="L44" s="76">
        <v>14.838834110405299</v>
      </c>
      <c r="M44" s="76">
        <v>-0.960138955727174</v>
      </c>
      <c r="N44" s="74">
        <v>255578.65789999999</v>
      </c>
      <c r="O44" s="74">
        <v>11187752.626700001</v>
      </c>
      <c r="P44" s="74">
        <v>26</v>
      </c>
      <c r="Q44" s="74">
        <v>22</v>
      </c>
      <c r="R44" s="76">
        <v>18.181818181818201</v>
      </c>
      <c r="S44" s="74">
        <v>294.75936923076898</v>
      </c>
      <c r="T44" s="74">
        <v>1902.85898636364</v>
      </c>
      <c r="U44" s="77">
        <v>-545.56352910155499</v>
      </c>
      <c r="V44" s="38"/>
      <c r="W44" s="38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62933</v>
      </c>
      <c r="D2" s="32">
        <v>617968.67230427405</v>
      </c>
      <c r="E2" s="32">
        <v>483389.48330427398</v>
      </c>
      <c r="F2" s="32">
        <v>134579.18900000001</v>
      </c>
      <c r="G2" s="32">
        <v>483389.48330427398</v>
      </c>
      <c r="H2" s="32">
        <v>0.217776717544892</v>
      </c>
    </row>
    <row r="3" spans="1:8" ht="14.25" x14ac:dyDescent="0.2">
      <c r="A3" s="32">
        <v>2</v>
      </c>
      <c r="B3" s="33">
        <v>13</v>
      </c>
      <c r="C3" s="32">
        <v>11662.218000000001</v>
      </c>
      <c r="D3" s="32">
        <v>98859.237141683698</v>
      </c>
      <c r="E3" s="32">
        <v>76014.210621488499</v>
      </c>
      <c r="F3" s="32">
        <v>22845.026520195101</v>
      </c>
      <c r="G3" s="32">
        <v>76014.210621488499</v>
      </c>
      <c r="H3" s="32">
        <v>0.23108641317405601</v>
      </c>
    </row>
    <row r="4" spans="1:8" ht="14.25" x14ac:dyDescent="0.2">
      <c r="A4" s="32">
        <v>3</v>
      </c>
      <c r="B4" s="33">
        <v>14</v>
      </c>
      <c r="C4" s="32">
        <v>116601</v>
      </c>
      <c r="D4" s="32">
        <v>113074.775479487</v>
      </c>
      <c r="E4" s="32">
        <v>84505.976830769199</v>
      </c>
      <c r="F4" s="32">
        <v>28568.798648717901</v>
      </c>
      <c r="G4" s="32">
        <v>84505.976830769199</v>
      </c>
      <c r="H4" s="32">
        <v>0.252654038246581</v>
      </c>
    </row>
    <row r="5" spans="1:8" ht="14.25" x14ac:dyDescent="0.2">
      <c r="A5" s="32">
        <v>4</v>
      </c>
      <c r="B5" s="33">
        <v>15</v>
      </c>
      <c r="C5" s="32">
        <v>5365</v>
      </c>
      <c r="D5" s="32">
        <v>101654.086554701</v>
      </c>
      <c r="E5" s="32">
        <v>79658.439635042698</v>
      </c>
      <c r="F5" s="32">
        <v>21995.646919658098</v>
      </c>
      <c r="G5" s="32">
        <v>79658.439635042698</v>
      </c>
      <c r="H5" s="32">
        <v>0.21637739972039499</v>
      </c>
    </row>
    <row r="6" spans="1:8" ht="14.25" x14ac:dyDescent="0.2">
      <c r="A6" s="32">
        <v>5</v>
      </c>
      <c r="B6" s="33">
        <v>16</v>
      </c>
      <c r="C6" s="32">
        <v>3900</v>
      </c>
      <c r="D6" s="32">
        <v>302806.15912564099</v>
      </c>
      <c r="E6" s="32">
        <v>252970.843587179</v>
      </c>
      <c r="F6" s="32">
        <v>49835.315538461502</v>
      </c>
      <c r="G6" s="32">
        <v>252970.843587179</v>
      </c>
      <c r="H6" s="32">
        <v>0.164578275694134</v>
      </c>
    </row>
    <row r="7" spans="1:8" ht="14.25" x14ac:dyDescent="0.2">
      <c r="A7" s="32">
        <v>6</v>
      </c>
      <c r="B7" s="33">
        <v>17</v>
      </c>
      <c r="C7" s="32">
        <v>22193</v>
      </c>
      <c r="D7" s="32">
        <v>410200.57402564102</v>
      </c>
      <c r="E7" s="32">
        <v>328393.41585213703</v>
      </c>
      <c r="F7" s="32">
        <v>81807.1581735043</v>
      </c>
      <c r="G7" s="32">
        <v>328393.41585213703</v>
      </c>
      <c r="H7" s="32">
        <v>0.199432090917529</v>
      </c>
    </row>
    <row r="8" spans="1:8" ht="14.25" x14ac:dyDescent="0.2">
      <c r="A8" s="32">
        <v>7</v>
      </c>
      <c r="B8" s="33">
        <v>18</v>
      </c>
      <c r="C8" s="32">
        <v>165154</v>
      </c>
      <c r="D8" s="32">
        <v>275051.61969658098</v>
      </c>
      <c r="E8" s="32">
        <v>227346.365106838</v>
      </c>
      <c r="F8" s="32">
        <v>47705.254589743599</v>
      </c>
      <c r="G8" s="32">
        <v>227346.365106838</v>
      </c>
      <c r="H8" s="32">
        <v>0.173441096774376</v>
      </c>
    </row>
    <row r="9" spans="1:8" ht="14.25" x14ac:dyDescent="0.2">
      <c r="A9" s="32">
        <v>8</v>
      </c>
      <c r="B9" s="33">
        <v>19</v>
      </c>
      <c r="C9" s="32">
        <v>17066</v>
      </c>
      <c r="D9" s="32">
        <v>133130.76666068399</v>
      </c>
      <c r="E9" s="32">
        <v>117172.20874187999</v>
      </c>
      <c r="F9" s="32">
        <v>15958.557918803401</v>
      </c>
      <c r="G9" s="32">
        <v>117172.20874187999</v>
      </c>
      <c r="H9" s="32">
        <v>0.119871298867208</v>
      </c>
    </row>
    <row r="10" spans="1:8" ht="14.25" x14ac:dyDescent="0.2">
      <c r="A10" s="32">
        <v>9</v>
      </c>
      <c r="B10" s="33">
        <v>21</v>
      </c>
      <c r="C10" s="32">
        <v>150158</v>
      </c>
      <c r="D10" s="32">
        <v>622765.01466239302</v>
      </c>
      <c r="E10" s="32">
        <v>583483.72613504296</v>
      </c>
      <c r="F10" s="32">
        <v>39281.2885273504</v>
      </c>
      <c r="G10" s="32">
        <v>583483.72613504296</v>
      </c>
      <c r="H10" s="36">
        <v>6.3075618576045406E-2</v>
      </c>
    </row>
    <row r="11" spans="1:8" ht="14.25" x14ac:dyDescent="0.2">
      <c r="A11" s="32">
        <v>10</v>
      </c>
      <c r="B11" s="33">
        <v>22</v>
      </c>
      <c r="C11" s="32">
        <v>26612</v>
      </c>
      <c r="D11" s="32">
        <v>509116.22771367501</v>
      </c>
      <c r="E11" s="32">
        <v>454736.46261538501</v>
      </c>
      <c r="F11" s="32">
        <v>54379.765098290598</v>
      </c>
      <c r="G11" s="32">
        <v>454736.46261538501</v>
      </c>
      <c r="H11" s="32">
        <v>0.106812083642467</v>
      </c>
    </row>
    <row r="12" spans="1:8" ht="14.25" x14ac:dyDescent="0.2">
      <c r="A12" s="32">
        <v>11</v>
      </c>
      <c r="B12" s="33">
        <v>23</v>
      </c>
      <c r="C12" s="32">
        <v>194570.39199999999</v>
      </c>
      <c r="D12" s="32">
        <v>1706074.19385983</v>
      </c>
      <c r="E12" s="32">
        <v>1486008.91367265</v>
      </c>
      <c r="F12" s="32">
        <v>220065.28018717901</v>
      </c>
      <c r="G12" s="32">
        <v>1486008.91367265</v>
      </c>
      <c r="H12" s="32">
        <v>0.12898927900040699</v>
      </c>
    </row>
    <row r="13" spans="1:8" ht="14.25" x14ac:dyDescent="0.2">
      <c r="A13" s="32">
        <v>12</v>
      </c>
      <c r="B13" s="33">
        <v>24</v>
      </c>
      <c r="C13" s="32">
        <v>29070.928</v>
      </c>
      <c r="D13" s="32">
        <v>585388.10576153803</v>
      </c>
      <c r="E13" s="32">
        <v>522255.50966068398</v>
      </c>
      <c r="F13" s="32">
        <v>63132.596100854702</v>
      </c>
      <c r="G13" s="32">
        <v>522255.50966068398</v>
      </c>
      <c r="H13" s="32">
        <v>0.10784741862618601</v>
      </c>
    </row>
    <row r="14" spans="1:8" ht="14.25" x14ac:dyDescent="0.2">
      <c r="A14" s="32">
        <v>13</v>
      </c>
      <c r="B14" s="33">
        <v>25</v>
      </c>
      <c r="C14" s="32">
        <v>85801</v>
      </c>
      <c r="D14" s="32">
        <v>984286.30859999999</v>
      </c>
      <c r="E14" s="32">
        <v>914002.16260000004</v>
      </c>
      <c r="F14" s="32">
        <v>70284.145999999993</v>
      </c>
      <c r="G14" s="32">
        <v>914002.16260000004</v>
      </c>
      <c r="H14" s="32">
        <v>7.1406201006665102E-2</v>
      </c>
    </row>
    <row r="15" spans="1:8" ht="14.25" x14ac:dyDescent="0.2">
      <c r="A15" s="32">
        <v>14</v>
      </c>
      <c r="B15" s="33">
        <v>26</v>
      </c>
      <c r="C15" s="32">
        <v>70187</v>
      </c>
      <c r="D15" s="32">
        <v>369709.60275667498</v>
      </c>
      <c r="E15" s="32">
        <v>334833.276067506</v>
      </c>
      <c r="F15" s="32">
        <v>34876.326689168702</v>
      </c>
      <c r="G15" s="32">
        <v>334833.276067506</v>
      </c>
      <c r="H15" s="32">
        <v>9.4334381441865497E-2</v>
      </c>
    </row>
    <row r="16" spans="1:8" ht="14.25" x14ac:dyDescent="0.2">
      <c r="A16" s="32">
        <v>15</v>
      </c>
      <c r="B16" s="33">
        <v>27</v>
      </c>
      <c r="C16" s="32">
        <v>137078.96400000001</v>
      </c>
      <c r="D16" s="32">
        <v>1065089.73093333</v>
      </c>
      <c r="E16" s="32">
        <v>1027218.54</v>
      </c>
      <c r="F16" s="32">
        <v>37871.190933333302</v>
      </c>
      <c r="G16" s="32">
        <v>1027218.54</v>
      </c>
      <c r="H16" s="32">
        <v>3.5556807875846301E-2</v>
      </c>
    </row>
    <row r="17" spans="1:8" ht="14.25" x14ac:dyDescent="0.2">
      <c r="A17" s="32">
        <v>16</v>
      </c>
      <c r="B17" s="33">
        <v>29</v>
      </c>
      <c r="C17" s="32">
        <v>185568</v>
      </c>
      <c r="D17" s="32">
        <v>2383464.7333136802</v>
      </c>
      <c r="E17" s="32">
        <v>2098578.1836999999</v>
      </c>
      <c r="F17" s="32">
        <v>284886.54961367499</v>
      </c>
      <c r="G17" s="32">
        <v>2098578.1836999999</v>
      </c>
      <c r="H17" s="32">
        <v>0.119526228197052</v>
      </c>
    </row>
    <row r="18" spans="1:8" ht="14.25" x14ac:dyDescent="0.2">
      <c r="A18" s="32">
        <v>17</v>
      </c>
      <c r="B18" s="33">
        <v>31</v>
      </c>
      <c r="C18" s="32">
        <v>30827.702000000001</v>
      </c>
      <c r="D18" s="32">
        <v>318479.769023637</v>
      </c>
      <c r="E18" s="32">
        <v>269719.57514920598</v>
      </c>
      <c r="F18" s="32">
        <v>48760.193874430697</v>
      </c>
      <c r="G18" s="32">
        <v>269719.57514920598</v>
      </c>
      <c r="H18" s="32">
        <v>0.15310295540565999</v>
      </c>
    </row>
    <row r="19" spans="1:8" ht="14.25" x14ac:dyDescent="0.2">
      <c r="A19" s="32">
        <v>18</v>
      </c>
      <c r="B19" s="33">
        <v>32</v>
      </c>
      <c r="C19" s="32">
        <v>25311.168000000001</v>
      </c>
      <c r="D19" s="32">
        <v>393489.07177290699</v>
      </c>
      <c r="E19" s="32">
        <v>371425.97535081097</v>
      </c>
      <c r="F19" s="32">
        <v>22063.096422095499</v>
      </c>
      <c r="G19" s="32">
        <v>371425.97535081097</v>
      </c>
      <c r="H19" s="32">
        <v>5.60704172105412E-2</v>
      </c>
    </row>
    <row r="20" spans="1:8" ht="14.25" x14ac:dyDescent="0.2">
      <c r="A20" s="32">
        <v>19</v>
      </c>
      <c r="B20" s="33">
        <v>33</v>
      </c>
      <c r="C20" s="32">
        <v>42562.756999999998</v>
      </c>
      <c r="D20" s="32">
        <v>667873.12233737996</v>
      </c>
      <c r="E20" s="32">
        <v>529841.780021096</v>
      </c>
      <c r="F20" s="32">
        <v>138031.34231628399</v>
      </c>
      <c r="G20" s="32">
        <v>529841.780021096</v>
      </c>
      <c r="H20" s="32">
        <v>0.20667300075381101</v>
      </c>
    </row>
    <row r="21" spans="1:8" ht="14.25" x14ac:dyDescent="0.2">
      <c r="A21" s="32">
        <v>20</v>
      </c>
      <c r="B21" s="33">
        <v>34</v>
      </c>
      <c r="C21" s="32">
        <v>49691.370999999999</v>
      </c>
      <c r="D21" s="32">
        <v>275630.99218550802</v>
      </c>
      <c r="E21" s="32">
        <v>200505.74804772699</v>
      </c>
      <c r="F21" s="32">
        <v>75125.244137781105</v>
      </c>
      <c r="G21" s="32">
        <v>200505.74804772699</v>
      </c>
      <c r="H21" s="32">
        <v>0.272557318544279</v>
      </c>
    </row>
    <row r="22" spans="1:8" ht="14.25" x14ac:dyDescent="0.2">
      <c r="A22" s="32">
        <v>21</v>
      </c>
      <c r="B22" s="33">
        <v>35</v>
      </c>
      <c r="C22" s="32">
        <v>72026.03</v>
      </c>
      <c r="D22" s="32">
        <v>1472468.7089646</v>
      </c>
      <c r="E22" s="32">
        <v>1476444.6261716799</v>
      </c>
      <c r="F22" s="32">
        <v>-3975.9172070796499</v>
      </c>
      <c r="G22" s="32">
        <v>1476444.6261716799</v>
      </c>
      <c r="H22" s="32">
        <v>-2.7001709325798801E-3</v>
      </c>
    </row>
    <row r="23" spans="1:8" ht="14.25" x14ac:dyDescent="0.2">
      <c r="A23" s="32">
        <v>22</v>
      </c>
      <c r="B23" s="33">
        <v>36</v>
      </c>
      <c r="C23" s="32">
        <v>157803.03700000001</v>
      </c>
      <c r="D23" s="32">
        <v>684887.29839026497</v>
      </c>
      <c r="E23" s="32">
        <v>591516.86035727302</v>
      </c>
      <c r="F23" s="32">
        <v>93370.438032991995</v>
      </c>
      <c r="G23" s="32">
        <v>591516.86035727302</v>
      </c>
      <c r="H23" s="32">
        <v>0.13632963883612201</v>
      </c>
    </row>
    <row r="24" spans="1:8" ht="14.25" x14ac:dyDescent="0.2">
      <c r="A24" s="32">
        <v>23</v>
      </c>
      <c r="B24" s="33">
        <v>37</v>
      </c>
      <c r="C24" s="32">
        <v>89357.06</v>
      </c>
      <c r="D24" s="32">
        <v>808002.43394778797</v>
      </c>
      <c r="E24" s="32">
        <v>721204.04273222503</v>
      </c>
      <c r="F24" s="32">
        <v>86798.391215562893</v>
      </c>
      <c r="G24" s="32">
        <v>721204.04273222503</v>
      </c>
      <c r="H24" s="32">
        <v>0.10742342791157</v>
      </c>
    </row>
    <row r="25" spans="1:8" ht="14.25" x14ac:dyDescent="0.2">
      <c r="A25" s="32">
        <v>24</v>
      </c>
      <c r="B25" s="33">
        <v>38</v>
      </c>
      <c r="C25" s="32">
        <v>177879.72099999999</v>
      </c>
      <c r="D25" s="32">
        <v>945105.08388053102</v>
      </c>
      <c r="E25" s="32">
        <v>928220.48739557504</v>
      </c>
      <c r="F25" s="32">
        <v>16884.5964849558</v>
      </c>
      <c r="G25" s="32">
        <v>928220.48739557504</v>
      </c>
      <c r="H25" s="32">
        <v>1.7865311247325901E-2</v>
      </c>
    </row>
    <row r="26" spans="1:8" ht="14.25" x14ac:dyDescent="0.2">
      <c r="A26" s="32">
        <v>25</v>
      </c>
      <c r="B26" s="33">
        <v>39</v>
      </c>
      <c r="C26" s="32">
        <v>102005.06</v>
      </c>
      <c r="D26" s="32">
        <v>124937.361998979</v>
      </c>
      <c r="E26" s="32">
        <v>91436.174038744794</v>
      </c>
      <c r="F26" s="32">
        <v>33501.1879602341</v>
      </c>
      <c r="G26" s="32">
        <v>91436.174038744794</v>
      </c>
      <c r="H26" s="32">
        <v>0.26814387165072301</v>
      </c>
    </row>
    <row r="27" spans="1:8" ht="14.25" x14ac:dyDescent="0.2">
      <c r="A27" s="32">
        <v>26</v>
      </c>
      <c r="B27" s="33">
        <v>40</v>
      </c>
      <c r="C27" s="32">
        <v>1</v>
      </c>
      <c r="D27" s="32">
        <v>1.7094</v>
      </c>
      <c r="E27" s="32">
        <v>1.74</v>
      </c>
      <c r="F27" s="32">
        <v>-3.0599999999999999E-2</v>
      </c>
      <c r="G27" s="32">
        <v>1.74</v>
      </c>
      <c r="H27" s="32">
        <v>-1.7901017901017901E-2</v>
      </c>
    </row>
    <row r="28" spans="1:8" ht="14.25" x14ac:dyDescent="0.2">
      <c r="A28" s="32">
        <v>27</v>
      </c>
      <c r="B28" s="33">
        <v>42</v>
      </c>
      <c r="C28" s="32">
        <v>18349.596000000001</v>
      </c>
      <c r="D28" s="32">
        <v>293953.58409999998</v>
      </c>
      <c r="E28" s="32">
        <v>276132.52370000002</v>
      </c>
      <c r="F28" s="32">
        <v>17821.060399999998</v>
      </c>
      <c r="G28" s="32">
        <v>276132.52370000002</v>
      </c>
      <c r="H28" s="32">
        <v>6.0625423073383797E-2</v>
      </c>
    </row>
    <row r="29" spans="1:8" ht="14.25" x14ac:dyDescent="0.2">
      <c r="A29" s="32">
        <v>28</v>
      </c>
      <c r="B29" s="33">
        <v>75</v>
      </c>
      <c r="C29" s="32">
        <v>370</v>
      </c>
      <c r="D29" s="32">
        <v>587034.188034188</v>
      </c>
      <c r="E29" s="32">
        <v>564019.30341880303</v>
      </c>
      <c r="F29" s="32">
        <v>23014.884615384599</v>
      </c>
      <c r="G29" s="32">
        <v>564019.30341880303</v>
      </c>
      <c r="H29" s="32">
        <v>3.92053564928731E-2</v>
      </c>
    </row>
    <row r="30" spans="1:8" ht="14.25" x14ac:dyDescent="0.2">
      <c r="A30" s="32">
        <v>29</v>
      </c>
      <c r="B30" s="33">
        <v>76</v>
      </c>
      <c r="C30" s="32">
        <v>4654</v>
      </c>
      <c r="D30" s="32">
        <v>837611.96816923097</v>
      </c>
      <c r="E30" s="32">
        <v>778926.90052051295</v>
      </c>
      <c r="F30" s="32">
        <v>58685.067648717901</v>
      </c>
      <c r="G30" s="32">
        <v>778926.90052051295</v>
      </c>
      <c r="H30" s="32">
        <v>7.0062355695544698E-2</v>
      </c>
    </row>
    <row r="31" spans="1:8" ht="14.25" x14ac:dyDescent="0.2">
      <c r="A31" s="32">
        <v>30</v>
      </c>
      <c r="B31" s="33">
        <v>99</v>
      </c>
      <c r="C31" s="32">
        <v>27</v>
      </c>
      <c r="D31" s="32">
        <v>7663.7432871946103</v>
      </c>
      <c r="E31" s="32">
        <v>7009.9447091747998</v>
      </c>
      <c r="F31" s="32">
        <v>653.798578019817</v>
      </c>
      <c r="G31" s="32">
        <v>7009.9447091747998</v>
      </c>
      <c r="H31" s="32">
        <v>8.5310605211979404E-2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2014-12-13T02:26:29Z</dcterms:modified>
</cp:coreProperties>
</file>