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<sst xmlns="http://schemas.openxmlformats.org/spreadsheetml/2006/main" count="116" uniqueCount="73">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</sst>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20824683.639699999</v>
      </c>
      <c r="F3" s="25">
        <f>RA!I7</f>
        <v>2228856.7516000001</v>
      </c>
      <c r="G3" s="16">
        <f>E3-F3</f>
        <v>18595826.888099998</v>
      </c>
      <c r="H3" s="27">
        <f>RA!J7</f>
        <v>10.7029561176667</v>
      </c>
      <c r="I3" s="20">
        <f>SUM(I4:I40)</f>
        <v>20824689.52449543</v>
      </c>
      <c r="J3" s="21">
        <f>SUM(J4:J40)</f>
        <v>18595827.01033989</v>
      </c>
      <c r="K3" s="22">
        <f>E3-I3</f>
        <v>-5.884795431047678</v>
      </c>
      <c r="L3" s="22">
        <f>G3-J3</f>
        <v>-0.12223989143967628</v>
      </c>
    </row>
    <row r="4" spans="1:13" x14ac:dyDescent="0.15">
      <c r="A4" s="42">
        <f>RA!A8</f>
        <v>41986</v>
      </c>
      <c r="B4" s="12">
        <v>12</v>
      </c>
      <c r="C4" s="39" t="s">
        <v>6</v>
      </c>
      <c r="D4" s="39"/>
      <c r="E4" s="15">
        <f>VLOOKUP(C4,RA!B8:D39,3,0)</f>
        <v>745247.53150000004</v>
      </c>
      <c r="F4" s="25">
        <f>VLOOKUP(C4,RA!B8:I43,8,0)</f>
        <v>161580.61910000001</v>
      </c>
      <c r="G4" s="16">
        <f t="shared" ref="G4:G40" si="0">E4-F4</f>
        <v>583666.91240000003</v>
      </c>
      <c r="H4" s="27">
        <f>RA!J8</f>
        <v>21.681469883540299</v>
      </c>
      <c r="I4" s="20">
        <f>VLOOKUP(B4,RMS!B:D,3,FALSE)</f>
        <v>745248.49860427401</v>
      </c>
      <c r="J4" s="21">
        <f>VLOOKUP(B4,RMS!B:E,4,FALSE)</f>
        <v>583666.91856239305</v>
      </c>
      <c r="K4" s="22">
        <f t="shared" ref="K4:K40" si="1">E4-I4</f>
        <v>-0.96710427396465093</v>
      </c>
      <c r="L4" s="22">
        <f t="shared" ref="L4:L40" si="2">G4-J4</f>
        <v>-6.1623930232599378E-3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157776.87469999999</v>
      </c>
      <c r="F5" s="25">
        <f>VLOOKUP(C5,RA!B9:I44,8,0)</f>
        <v>36491.1924</v>
      </c>
      <c r="G5" s="16">
        <f t="shared" si="0"/>
        <v>121285.68229999999</v>
      </c>
      <c r="H5" s="27">
        <f>RA!J9</f>
        <v>23.1283529157141</v>
      </c>
      <c r="I5" s="20">
        <f>VLOOKUP(B5,RMS!B:D,3,FALSE)</f>
        <v>157776.96134319599</v>
      </c>
      <c r="J5" s="21">
        <f>VLOOKUP(B5,RMS!B:E,4,FALSE)</f>
        <v>121285.68269703499</v>
      </c>
      <c r="K5" s="22">
        <f t="shared" si="1"/>
        <v>-8.6643196002114564E-2</v>
      </c>
      <c r="L5" s="22">
        <f t="shared" si="2"/>
        <v>-3.9703500806353986E-4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178193.95189999999</v>
      </c>
      <c r="F6" s="25">
        <f>VLOOKUP(C6,RA!B10:I45,8,0)</f>
        <v>41736.808499999999</v>
      </c>
      <c r="G6" s="16">
        <f t="shared" si="0"/>
        <v>136457.1434</v>
      </c>
      <c r="H6" s="27">
        <f>RA!J10</f>
        <v>23.422124070418601</v>
      </c>
      <c r="I6" s="20">
        <f>VLOOKUP(B6,RMS!B:D,3,FALSE)</f>
        <v>178196.46113846201</v>
      </c>
      <c r="J6" s="21">
        <f>VLOOKUP(B6,RMS!B:E,4,FALSE)</f>
        <v>136457.14334615399</v>
      </c>
      <c r="K6" s="22">
        <f t="shared" si="1"/>
        <v>-2.50923846202204</v>
      </c>
      <c r="L6" s="22">
        <f t="shared" si="2"/>
        <v>5.3846015362069011E-5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116951.0696</v>
      </c>
      <c r="F7" s="25">
        <f>VLOOKUP(C7,RA!B11:I46,8,0)</f>
        <v>25411.9548</v>
      </c>
      <c r="G7" s="16">
        <f t="shared" si="0"/>
        <v>91539.11480000001</v>
      </c>
      <c r="H7" s="27">
        <f>RA!J11</f>
        <v>21.728706618002601</v>
      </c>
      <c r="I7" s="20">
        <f>VLOOKUP(B7,RMS!B:D,3,FALSE)</f>
        <v>116951.11735641</v>
      </c>
      <c r="J7" s="21">
        <f>VLOOKUP(B7,RMS!B:E,4,FALSE)</f>
        <v>91539.115904273494</v>
      </c>
      <c r="K7" s="22">
        <f t="shared" si="1"/>
        <v>-4.7756410000147298E-2</v>
      </c>
      <c r="L7" s="22">
        <f t="shared" si="2"/>
        <v>-1.1042734840884805E-3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486790.69300000003</v>
      </c>
      <c r="F8" s="25">
        <f>VLOOKUP(C8,RA!B12:I47,8,0)</f>
        <v>53673.997300000003</v>
      </c>
      <c r="G8" s="16">
        <f t="shared" si="0"/>
        <v>433116.69570000004</v>
      </c>
      <c r="H8" s="27">
        <f>RA!J12</f>
        <v>11.026093569952501</v>
      </c>
      <c r="I8" s="20">
        <f>VLOOKUP(B8,RMS!B:D,3,FALSE)</f>
        <v>486790.69240427401</v>
      </c>
      <c r="J8" s="21">
        <f>VLOOKUP(B8,RMS!B:E,4,FALSE)</f>
        <v>433116.69530085498</v>
      </c>
      <c r="K8" s="22">
        <f t="shared" si="1"/>
        <v>5.9572601458057761E-4</v>
      </c>
      <c r="L8" s="22">
        <f t="shared" si="2"/>
        <v>3.9914506487548351E-4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480692.0405</v>
      </c>
      <c r="F9" s="25">
        <f>VLOOKUP(C9,RA!B13:I48,8,0)</f>
        <v>95108.861799999999</v>
      </c>
      <c r="G9" s="16">
        <f t="shared" si="0"/>
        <v>385583.17869999999</v>
      </c>
      <c r="H9" s="27">
        <f>RA!J13</f>
        <v>19.785819981764401</v>
      </c>
      <c r="I9" s="20">
        <f>VLOOKUP(B9,RMS!B:D,3,FALSE)</f>
        <v>480692.31823846197</v>
      </c>
      <c r="J9" s="21">
        <f>VLOOKUP(B9,RMS!B:E,4,FALSE)</f>
        <v>385583.17823846202</v>
      </c>
      <c r="K9" s="22">
        <f t="shared" si="1"/>
        <v>-0.27773846196942031</v>
      </c>
      <c r="L9" s="22">
        <f t="shared" si="2"/>
        <v>4.6153797302395105E-4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291736.01870000002</v>
      </c>
      <c r="F10" s="25">
        <f>VLOOKUP(C10,RA!B14:I49,8,0)</f>
        <v>50236.380899999996</v>
      </c>
      <c r="G10" s="16">
        <f t="shared" si="0"/>
        <v>241499.63780000003</v>
      </c>
      <c r="H10" s="27">
        <f>RA!J14</f>
        <v>17.2198075245756</v>
      </c>
      <c r="I10" s="20">
        <f>VLOOKUP(B10,RMS!B:D,3,FALSE)</f>
        <v>291736.03664957301</v>
      </c>
      <c r="J10" s="21">
        <f>VLOOKUP(B10,RMS!B:E,4,FALSE)</f>
        <v>241499.646110256</v>
      </c>
      <c r="K10" s="22">
        <f t="shared" si="1"/>
        <v>-1.7949572997167706E-2</v>
      </c>
      <c r="L10" s="22">
        <f t="shared" si="2"/>
        <v>-8.3102559729013592E-3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158335.69839999999</v>
      </c>
      <c r="F11" s="25">
        <f>VLOOKUP(C11,RA!B15:I50,8,0)</f>
        <v>23757.620699999999</v>
      </c>
      <c r="G11" s="16">
        <f t="shared" si="0"/>
        <v>134578.07769999999</v>
      </c>
      <c r="H11" s="27">
        <f>RA!J15</f>
        <v>15.0045889461905</v>
      </c>
      <c r="I11" s="20">
        <f>VLOOKUP(B11,RMS!B:D,3,FALSE)</f>
        <v>158335.89845555599</v>
      </c>
      <c r="J11" s="21">
        <f>VLOOKUP(B11,RMS!B:E,4,FALSE)</f>
        <v>134578.07874359001</v>
      </c>
      <c r="K11" s="22">
        <f t="shared" si="1"/>
        <v>-0.20005555599345826</v>
      </c>
      <c r="L11" s="22">
        <f t="shared" si="2"/>
        <v>-1.0435900185257196E-3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793453.0453</v>
      </c>
      <c r="F12" s="25">
        <f>VLOOKUP(C12,RA!B16:I51,8,0)</f>
        <v>68335.1774</v>
      </c>
      <c r="G12" s="16">
        <f t="shared" si="0"/>
        <v>725117.86789999995</v>
      </c>
      <c r="H12" s="27">
        <f>RA!J16</f>
        <v>8.6123782377270803</v>
      </c>
      <c r="I12" s="20">
        <f>VLOOKUP(B12,RMS!B:D,3,FALSE)</f>
        <v>793452.53496666695</v>
      </c>
      <c r="J12" s="21">
        <f>VLOOKUP(B12,RMS!B:E,4,FALSE)</f>
        <v>725117.86823333299</v>
      </c>
      <c r="K12" s="22">
        <f t="shared" si="1"/>
        <v>0.51033333304803818</v>
      </c>
      <c r="L12" s="22">
        <f t="shared" si="2"/>
        <v>-3.333330387249589E-4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517806.10379999998</v>
      </c>
      <c r="F13" s="25">
        <f>VLOOKUP(C13,RA!B17:I52,8,0)</f>
        <v>62314.351699999999</v>
      </c>
      <c r="G13" s="16">
        <f t="shared" si="0"/>
        <v>455491.75209999998</v>
      </c>
      <c r="H13" s="27">
        <f>RA!J17</f>
        <v>12.034302269265799</v>
      </c>
      <c r="I13" s="20">
        <f>VLOOKUP(B13,RMS!B:D,3,FALSE)</f>
        <v>517806.26144957298</v>
      </c>
      <c r="J13" s="21">
        <f>VLOOKUP(B13,RMS!B:E,4,FALSE)</f>
        <v>455491.75234359002</v>
      </c>
      <c r="K13" s="22">
        <f t="shared" si="1"/>
        <v>-0.15764957299688831</v>
      </c>
      <c r="L13" s="22">
        <f t="shared" si="2"/>
        <v>-2.4359003873541951E-4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2256551.5929999999</v>
      </c>
      <c r="F14" s="25">
        <f>VLOOKUP(C14,RA!B18:I53,8,0)</f>
        <v>314636.97509999998</v>
      </c>
      <c r="G14" s="16">
        <f t="shared" si="0"/>
        <v>1941914.6179</v>
      </c>
      <c r="H14" s="27">
        <f>RA!J18</f>
        <v>13.9432652936467</v>
      </c>
      <c r="I14" s="20">
        <f>VLOOKUP(B14,RMS!B:D,3,FALSE)</f>
        <v>2256551.24185983</v>
      </c>
      <c r="J14" s="21">
        <f>VLOOKUP(B14,RMS!B:E,4,FALSE)</f>
        <v>1941914.6251812</v>
      </c>
      <c r="K14" s="22">
        <f t="shared" si="1"/>
        <v>0.35114016989246011</v>
      </c>
      <c r="L14" s="22">
        <f t="shared" si="2"/>
        <v>-7.2812000289559364E-3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705370.07570000004</v>
      </c>
      <c r="F15" s="25">
        <f>VLOOKUP(C15,RA!B19:I54,8,0)</f>
        <v>80952.217699999994</v>
      </c>
      <c r="G15" s="16">
        <f t="shared" si="0"/>
        <v>624417.85800000001</v>
      </c>
      <c r="H15" s="27">
        <f>RA!J19</f>
        <v>11.4765596796354</v>
      </c>
      <c r="I15" s="20">
        <f>VLOOKUP(B15,RMS!B:D,3,FALSE)</f>
        <v>705369.984222222</v>
      </c>
      <c r="J15" s="21">
        <f>VLOOKUP(B15,RMS!B:E,4,FALSE)</f>
        <v>624417.86155812</v>
      </c>
      <c r="K15" s="22">
        <f t="shared" si="1"/>
        <v>9.1477778041735291E-2</v>
      </c>
      <c r="L15" s="22">
        <f t="shared" si="2"/>
        <v>-3.5581199917942286E-3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1099794.659</v>
      </c>
      <c r="F16" s="25">
        <f>VLOOKUP(C16,RA!B20:I55,8,0)</f>
        <v>85386.984800000006</v>
      </c>
      <c r="G16" s="16">
        <f t="shared" si="0"/>
        <v>1014407.6742</v>
      </c>
      <c r="H16" s="27">
        <f>RA!J20</f>
        <v>7.7639024795445897</v>
      </c>
      <c r="I16" s="20">
        <f>VLOOKUP(B16,RMS!B:D,3,FALSE)</f>
        <v>1099794.8613</v>
      </c>
      <c r="J16" s="21">
        <f>VLOOKUP(B16,RMS!B:E,4,FALSE)</f>
        <v>1014407.6742</v>
      </c>
      <c r="K16" s="22">
        <f t="shared" si="1"/>
        <v>-0.20230000000447035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419698.30009999999</v>
      </c>
      <c r="F17" s="25">
        <f>VLOOKUP(C17,RA!B21:I56,8,0)</f>
        <v>39818.011500000001</v>
      </c>
      <c r="G17" s="16">
        <f t="shared" si="0"/>
        <v>379880.28859999997</v>
      </c>
      <c r="H17" s="27">
        <f>RA!J21</f>
        <v>9.48729396581132</v>
      </c>
      <c r="I17" s="20">
        <f>VLOOKUP(B17,RMS!B:D,3,FALSE)</f>
        <v>419697.98552504298</v>
      </c>
      <c r="J17" s="21">
        <f>VLOOKUP(B17,RMS!B:E,4,FALSE)</f>
        <v>379880.28829378303</v>
      </c>
      <c r="K17" s="22">
        <f t="shared" si="1"/>
        <v>0.31457495701033622</v>
      </c>
      <c r="L17" s="22">
        <f t="shared" si="2"/>
        <v>3.0621694168075919E-4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1332847.0637000001</v>
      </c>
      <c r="F18" s="25">
        <f>VLOOKUP(C18,RA!B22:I57,8,0)</f>
        <v>73154.2304</v>
      </c>
      <c r="G18" s="16">
        <f t="shared" si="0"/>
        <v>1259692.8333000001</v>
      </c>
      <c r="H18" s="27">
        <f>RA!J22</f>
        <v>5.4885689733166299</v>
      </c>
      <c r="I18" s="20">
        <f>VLOOKUP(B18,RMS!B:D,3,FALSE)</f>
        <v>1332848.3215999999</v>
      </c>
      <c r="J18" s="21">
        <f>VLOOKUP(B18,RMS!B:E,4,FALSE)</f>
        <v>1259692.8370000001</v>
      </c>
      <c r="K18" s="22">
        <f t="shared" si="1"/>
        <v>-1.2578999998513609</v>
      </c>
      <c r="L18" s="22">
        <f t="shared" si="2"/>
        <v>-3.7000000011175871E-3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3029220.5388000002</v>
      </c>
      <c r="F19" s="25">
        <f>VLOOKUP(C19,RA!B23:I58,8,0)</f>
        <v>314195.91950000002</v>
      </c>
      <c r="G19" s="16">
        <f t="shared" si="0"/>
        <v>2715024.6193000004</v>
      </c>
      <c r="H19" s="27">
        <f>RA!J23</f>
        <v>10.372170513027999</v>
      </c>
      <c r="I19" s="20">
        <f>VLOOKUP(B19,RMS!B:D,3,FALSE)</f>
        <v>3029222.43849487</v>
      </c>
      <c r="J19" s="21">
        <f>VLOOKUP(B19,RMS!B:E,4,FALSE)</f>
        <v>2715024.6527350401</v>
      </c>
      <c r="K19" s="22">
        <f t="shared" si="1"/>
        <v>-1.8996948697604239</v>
      </c>
      <c r="L19" s="22">
        <f t="shared" si="2"/>
        <v>-3.3435039687901735E-2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364869.37969999999</v>
      </c>
      <c r="F20" s="25">
        <f>VLOOKUP(C20,RA!B24:I59,8,0)</f>
        <v>55789.864800000003</v>
      </c>
      <c r="G20" s="16">
        <f t="shared" si="0"/>
        <v>309079.51490000001</v>
      </c>
      <c r="H20" s="27">
        <f>RA!J24</f>
        <v>15.290366334898</v>
      </c>
      <c r="I20" s="20">
        <f>VLOOKUP(B20,RMS!B:D,3,FALSE)</f>
        <v>364869.42517565202</v>
      </c>
      <c r="J20" s="21">
        <f>VLOOKUP(B20,RMS!B:E,4,FALSE)</f>
        <v>309079.516172403</v>
      </c>
      <c r="K20" s="22">
        <f t="shared" si="1"/>
        <v>-4.5475652033928782E-2</v>
      </c>
      <c r="L20" s="22">
        <f t="shared" si="2"/>
        <v>-1.272402994800359E-3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487882.89939999999</v>
      </c>
      <c r="F21" s="25">
        <f>VLOOKUP(C21,RA!B25:I60,8,0)</f>
        <v>28740.081999999999</v>
      </c>
      <c r="G21" s="16">
        <f t="shared" si="0"/>
        <v>459142.8174</v>
      </c>
      <c r="H21" s="27">
        <f>RA!J25</f>
        <v>5.8907746172994901</v>
      </c>
      <c r="I21" s="20">
        <f>VLOOKUP(B21,RMS!B:D,3,FALSE)</f>
        <v>487882.904009644</v>
      </c>
      <c r="J21" s="21">
        <f>VLOOKUP(B21,RMS!B:E,4,FALSE)</f>
        <v>459142.82516115601</v>
      </c>
      <c r="K21" s="22">
        <f t="shared" si="1"/>
        <v>-4.6096440055407584E-3</v>
      </c>
      <c r="L21" s="22">
        <f t="shared" si="2"/>
        <v>-7.7611560118384659E-3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718269.84069999994</v>
      </c>
      <c r="F22" s="25">
        <f>VLOOKUP(C22,RA!B26:I61,8,0)</f>
        <v>152672.6446</v>
      </c>
      <c r="G22" s="16">
        <f t="shared" si="0"/>
        <v>565597.19609999994</v>
      </c>
      <c r="H22" s="27">
        <f>RA!J26</f>
        <v>21.2556111852352</v>
      </c>
      <c r="I22" s="20">
        <f>VLOOKUP(B22,RMS!B:D,3,FALSE)</f>
        <v>718269.75407583395</v>
      </c>
      <c r="J22" s="21">
        <f>VLOOKUP(B22,RMS!B:E,4,FALSE)</f>
        <v>565597.12534056604</v>
      </c>
      <c r="K22" s="22">
        <f t="shared" si="1"/>
        <v>8.6624165996909142E-2</v>
      </c>
      <c r="L22" s="22">
        <f t="shared" si="2"/>
        <v>7.0759433903731406E-2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324608.0601</v>
      </c>
      <c r="F23" s="25">
        <f>VLOOKUP(C23,RA!B27:I62,8,0)</f>
        <v>89484.128599999996</v>
      </c>
      <c r="G23" s="16">
        <f t="shared" si="0"/>
        <v>235123.93150000001</v>
      </c>
      <c r="H23" s="27">
        <f>RA!J27</f>
        <v>27.566822762328599</v>
      </c>
      <c r="I23" s="20">
        <f>VLOOKUP(B23,RMS!B:D,3,FALSE)</f>
        <v>324607.91040642199</v>
      </c>
      <c r="J23" s="21">
        <f>VLOOKUP(B23,RMS!B:E,4,FALSE)</f>
        <v>235123.931720286</v>
      </c>
      <c r="K23" s="22">
        <f t="shared" si="1"/>
        <v>0.14969357801601291</v>
      </c>
      <c r="L23" s="22">
        <f t="shared" si="2"/>
        <v>-2.2028599050827324E-4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1745636.6934</v>
      </c>
      <c r="F24" s="25">
        <f>VLOOKUP(C24,RA!B28:I63,8,0)</f>
        <v>5178.6405000000004</v>
      </c>
      <c r="G24" s="16">
        <f t="shared" si="0"/>
        <v>1740458.0529</v>
      </c>
      <c r="H24" s="27">
        <f>RA!J28</f>
        <v>0.29666198697470603</v>
      </c>
      <c r="I24" s="20">
        <f>VLOOKUP(B24,RMS!B:D,3,FALSE)</f>
        <v>1745636.6872469001</v>
      </c>
      <c r="J24" s="21">
        <f>VLOOKUP(B24,RMS!B:E,4,FALSE)</f>
        <v>1740458.05409558</v>
      </c>
      <c r="K24" s="22">
        <f t="shared" si="1"/>
        <v>6.153099937364459E-3</v>
      </c>
      <c r="L24" s="22">
        <f t="shared" si="2"/>
        <v>-1.1955800000578165E-3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781814.06140000001</v>
      </c>
      <c r="F25" s="25">
        <f>VLOOKUP(C25,RA!B29:I64,8,0)</f>
        <v>105006.60649999999</v>
      </c>
      <c r="G25" s="16">
        <f t="shared" si="0"/>
        <v>676807.45490000001</v>
      </c>
      <c r="H25" s="27">
        <f>RA!J29</f>
        <v>13.431148361793801</v>
      </c>
      <c r="I25" s="20">
        <f>VLOOKUP(B25,RMS!B:D,3,FALSE)</f>
        <v>781814.06071327406</v>
      </c>
      <c r="J25" s="21">
        <f>VLOOKUP(B25,RMS!B:E,4,FALSE)</f>
        <v>676807.39676310704</v>
      </c>
      <c r="K25" s="22">
        <f t="shared" si="1"/>
        <v>6.8672595079988241E-4</v>
      </c>
      <c r="L25" s="22">
        <f t="shared" si="2"/>
        <v>5.8136892970651388E-2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955637.25360000005</v>
      </c>
      <c r="F26" s="25">
        <f>VLOOKUP(C26,RA!B30:I65,8,0)</f>
        <v>103627.2769</v>
      </c>
      <c r="G26" s="16">
        <f t="shared" si="0"/>
        <v>852009.9767</v>
      </c>
      <c r="H26" s="27">
        <f>RA!J30</f>
        <v>10.8437879027449</v>
      </c>
      <c r="I26" s="20">
        <f>VLOOKUP(B26,RMS!B:D,3,FALSE)</f>
        <v>955637.136140708</v>
      </c>
      <c r="J26" s="21">
        <f>VLOOKUP(B26,RMS!B:E,4,FALSE)</f>
        <v>852009.99558910099</v>
      </c>
      <c r="K26" s="22">
        <f t="shared" si="1"/>
        <v>0.11745929205790162</v>
      </c>
      <c r="L26" s="22">
        <f t="shared" si="2"/>
        <v>-1.8889100989326835E-2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1013293.6111</v>
      </c>
      <c r="F27" s="25">
        <f>VLOOKUP(C27,RA!B31:I66,8,0)</f>
        <v>23053.4797</v>
      </c>
      <c r="G27" s="16">
        <f t="shared" si="0"/>
        <v>990240.13139999995</v>
      </c>
      <c r="H27" s="27">
        <f>RA!J31</f>
        <v>2.2751036271682299</v>
      </c>
      <c r="I27" s="20">
        <f>VLOOKUP(B27,RMS!B:D,3,FALSE)</f>
        <v>1013293.51946726</v>
      </c>
      <c r="J27" s="21">
        <f>VLOOKUP(B27,RMS!B:E,4,FALSE)</f>
        <v>990240.27049291995</v>
      </c>
      <c r="K27" s="22">
        <f t="shared" si="1"/>
        <v>9.1632739990018308E-2</v>
      </c>
      <c r="L27" s="22">
        <f t="shared" si="2"/>
        <v>-0.13909291999880224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147357.97750000001</v>
      </c>
      <c r="F28" s="25">
        <f>VLOOKUP(C28,RA!B32:I67,8,0)</f>
        <v>38914.5556</v>
      </c>
      <c r="G28" s="16">
        <f t="shared" si="0"/>
        <v>108443.42190000002</v>
      </c>
      <c r="H28" s="27">
        <f>RA!J32</f>
        <v>26.408177053054398</v>
      </c>
      <c r="I28" s="20">
        <f>VLOOKUP(B28,RMS!B:D,3,FALSE)</f>
        <v>147357.918429098</v>
      </c>
      <c r="J28" s="21">
        <f>VLOOKUP(B28,RMS!B:E,4,FALSE)</f>
        <v>108443.424110533</v>
      </c>
      <c r="K28" s="22">
        <f t="shared" si="1"/>
        <v>5.9070902003441006E-2</v>
      </c>
      <c r="L28" s="22">
        <f t="shared" si="2"/>
        <v>-2.210532984463498E-3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310628.67080000002</v>
      </c>
      <c r="F31" s="25">
        <f>VLOOKUP(C31,RA!B35:I70,8,0)</f>
        <v>22011.626400000001</v>
      </c>
      <c r="G31" s="16">
        <f t="shared" si="0"/>
        <v>288617.04440000001</v>
      </c>
      <c r="H31" s="27">
        <f>RA!J35</f>
        <v>7.0861541348745298</v>
      </c>
      <c r="I31" s="20">
        <f>VLOOKUP(B31,RMS!B:D,3,FALSE)</f>
        <v>310628.67060000001</v>
      </c>
      <c r="J31" s="21">
        <f>VLOOKUP(B31,RMS!B:E,4,FALSE)</f>
        <v>288617.04969999997</v>
      </c>
      <c r="K31" s="22">
        <f t="shared" si="1"/>
        <v>2.0000000949949026E-4</v>
      </c>
      <c r="L31" s="22">
        <f t="shared" si="2"/>
        <v>-5.2999999606981874E-3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269928.20480000001</v>
      </c>
      <c r="F35" s="25">
        <f>VLOOKUP(C35,RA!B8:I74,8,0)</f>
        <v>14287.5816</v>
      </c>
      <c r="G35" s="16">
        <f t="shared" si="0"/>
        <v>255640.6232</v>
      </c>
      <c r="H35" s="27">
        <f>RA!J39</f>
        <v>5.2931043684694599</v>
      </c>
      <c r="I35" s="20">
        <f>VLOOKUP(B35,RMS!B:D,3,FALSE)</f>
        <v>269928.20512820501</v>
      </c>
      <c r="J35" s="21">
        <f>VLOOKUP(B35,RMS!B:E,4,FALSE)</f>
        <v>255640.623931624</v>
      </c>
      <c r="K35" s="22">
        <f t="shared" si="1"/>
        <v>-3.2820500200614333E-4</v>
      </c>
      <c r="L35" s="22">
        <f t="shared" si="2"/>
        <v>-7.3162399348802865E-4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912486.23369999998</v>
      </c>
      <c r="F36" s="25">
        <f>VLOOKUP(C36,RA!B8:I75,8,0)</f>
        <v>60740.4476</v>
      </c>
      <c r="G36" s="16">
        <f t="shared" si="0"/>
        <v>851745.78610000003</v>
      </c>
      <c r="H36" s="27">
        <f>RA!J40</f>
        <v>6.6565878318740497</v>
      </c>
      <c r="I36" s="20">
        <f>VLOOKUP(B36,RMS!B:D,3,FALSE)</f>
        <v>912486.22376752098</v>
      </c>
      <c r="J36" s="21">
        <f>VLOOKUP(B36,RMS!B:E,4,FALSE)</f>
        <v>851745.79590854701</v>
      </c>
      <c r="K36" s="22">
        <f t="shared" si="1"/>
        <v>9.9324790062382817E-3</v>
      </c>
      <c r="L36" s="22">
        <f t="shared" si="2"/>
        <v>-9.8085469799116254E-3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21805.495800000001</v>
      </c>
      <c r="F40" s="25">
        <f>VLOOKUP(C40,RA!B8:I78,8,0)</f>
        <v>2558.5131999999999</v>
      </c>
      <c r="G40" s="16">
        <f t="shared" si="0"/>
        <v>19246.982599999999</v>
      </c>
      <c r="H40" s="27">
        <f>RA!J43</f>
        <v>0</v>
      </c>
      <c r="I40" s="20">
        <f>VLOOKUP(B40,RMS!B:D,3,FALSE)</f>
        <v>21805.495726495701</v>
      </c>
      <c r="J40" s="21">
        <f>VLOOKUP(B40,RMS!B:E,4,FALSE)</f>
        <v>19246.982905982899</v>
      </c>
      <c r="K40" s="22">
        <f t="shared" si="1"/>
        <v>7.3504299507476389E-5</v>
      </c>
      <c r="L40" s="22">
        <f t="shared" si="2"/>
        <v>-3.0598289959016256E-4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20824683.639699999</v>
      </c>
      <c r="E7" s="66">
        <v>25772371</v>
      </c>
      <c r="F7" s="67">
        <v>80.802358617684007</v>
      </c>
      <c r="G7" s="66">
        <v>17047442.558200002</v>
      </c>
      <c r="H7" s="67">
        <v>22.157230145252001</v>
      </c>
      <c r="I7" s="66">
        <v>2228856.7516000001</v>
      </c>
      <c r="J7" s="67">
        <v>10.7029561176667</v>
      </c>
      <c r="K7" s="66">
        <v>1877538.2257999999</v>
      </c>
      <c r="L7" s="67">
        <v>11.0136064068853</v>
      </c>
      <c r="M7" s="67">
        <v>0.18711657689435701</v>
      </c>
      <c r="N7" s="66">
        <v>209633344.30599999</v>
      </c>
      <c r="O7" s="66">
        <v>6702513529.2539997</v>
      </c>
      <c r="P7" s="66">
        <v>1099529</v>
      </c>
      <c r="Q7" s="66">
        <v>947407</v>
      </c>
      <c r="R7" s="67">
        <v>16.056668359005201</v>
      </c>
      <c r="S7" s="66">
        <v>18.939640191118201</v>
      </c>
      <c r="T7" s="66">
        <v>18.678111543507701</v>
      </c>
      <c r="U7" s="68">
        <v>1.3808533054030301</v>
      </c>
      <c r="V7" s="56"/>
      <c r="W7" s="56"/>
    </row>
    <row r="8" spans="1:23" ht="14.25" thickBot="1" x14ac:dyDescent="0.2">
      <c r="A8" s="53">
        <v>41986</v>
      </c>
      <c r="B8" s="43" t="s">
        <v>6</v>
      </c>
      <c r="C8" s="44"/>
      <c r="D8" s="69">
        <v>745247.53150000004</v>
      </c>
      <c r="E8" s="69">
        <v>808000</v>
      </c>
      <c r="F8" s="70">
        <v>92.233605383663402</v>
      </c>
      <c r="G8" s="69">
        <v>650074.53740000003</v>
      </c>
      <c r="H8" s="70">
        <v>14.6403202439905</v>
      </c>
      <c r="I8" s="69">
        <v>161580.61910000001</v>
      </c>
      <c r="J8" s="70">
        <v>21.681469883540299</v>
      </c>
      <c r="K8" s="69">
        <v>86411.369600000005</v>
      </c>
      <c r="L8" s="70">
        <v>13.292532567973799</v>
      </c>
      <c r="M8" s="70">
        <v>0.86989998941065305</v>
      </c>
      <c r="N8" s="69">
        <v>8091242.5921</v>
      </c>
      <c r="O8" s="69">
        <v>254842868.00350001</v>
      </c>
      <c r="P8" s="69">
        <v>29683</v>
      </c>
      <c r="Q8" s="69">
        <v>25480</v>
      </c>
      <c r="R8" s="70">
        <v>16.4952904238618</v>
      </c>
      <c r="S8" s="69">
        <v>25.106880419768899</v>
      </c>
      <c r="T8" s="69">
        <v>24.253056954474101</v>
      </c>
      <c r="U8" s="71">
        <v>3.4007548967433601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157776.87469999999</v>
      </c>
      <c r="E9" s="69">
        <v>144005</v>
      </c>
      <c r="F9" s="70">
        <v>109.563469810076</v>
      </c>
      <c r="G9" s="69">
        <v>95182.920800000007</v>
      </c>
      <c r="H9" s="70">
        <v>65.761749454530303</v>
      </c>
      <c r="I9" s="69">
        <v>36491.1924</v>
      </c>
      <c r="J9" s="70">
        <v>23.1283529157141</v>
      </c>
      <c r="K9" s="69">
        <v>21034.545399999999</v>
      </c>
      <c r="L9" s="70">
        <v>22.099075362688399</v>
      </c>
      <c r="M9" s="70">
        <v>0.73482201331529595</v>
      </c>
      <c r="N9" s="69">
        <v>1235831.3876</v>
      </c>
      <c r="O9" s="69">
        <v>43274766.877300002</v>
      </c>
      <c r="P9" s="69">
        <v>9123</v>
      </c>
      <c r="Q9" s="69">
        <v>5803</v>
      </c>
      <c r="R9" s="70">
        <v>57.211787006720698</v>
      </c>
      <c r="S9" s="69">
        <v>17.294406960429701</v>
      </c>
      <c r="T9" s="69">
        <v>17.035875684990501</v>
      </c>
      <c r="U9" s="71">
        <v>1.49488372761605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178193.95189999999</v>
      </c>
      <c r="E10" s="69">
        <v>195973</v>
      </c>
      <c r="F10" s="70">
        <v>90.927807351012603</v>
      </c>
      <c r="G10" s="69">
        <v>120866.0463</v>
      </c>
      <c r="H10" s="70">
        <v>47.430943060474704</v>
      </c>
      <c r="I10" s="69">
        <v>41736.808499999999</v>
      </c>
      <c r="J10" s="70">
        <v>23.422124070418601</v>
      </c>
      <c r="K10" s="69">
        <v>31090.006000000001</v>
      </c>
      <c r="L10" s="70">
        <v>25.722696283811501</v>
      </c>
      <c r="M10" s="70">
        <v>0.34245096318090101</v>
      </c>
      <c r="N10" s="69">
        <v>1457123.4036999999</v>
      </c>
      <c r="O10" s="69">
        <v>60267561.787900001</v>
      </c>
      <c r="P10" s="69">
        <v>102862</v>
      </c>
      <c r="Q10" s="69">
        <v>84665</v>
      </c>
      <c r="R10" s="70">
        <v>21.492942774464101</v>
      </c>
      <c r="S10" s="69">
        <v>1.7323593931675401</v>
      </c>
      <c r="T10" s="69">
        <v>1.3355303041398501</v>
      </c>
      <c r="U10" s="71">
        <v>22.9068570062771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116951.0696</v>
      </c>
      <c r="E11" s="69">
        <v>134255</v>
      </c>
      <c r="F11" s="70">
        <v>87.111146400506499</v>
      </c>
      <c r="G11" s="69">
        <v>71872.101299999995</v>
      </c>
      <c r="H11" s="70">
        <v>62.721094116667999</v>
      </c>
      <c r="I11" s="69">
        <v>25411.9548</v>
      </c>
      <c r="J11" s="70">
        <v>21.728706618002601</v>
      </c>
      <c r="K11" s="69">
        <v>13959.884</v>
      </c>
      <c r="L11" s="70">
        <v>19.423230638172502</v>
      </c>
      <c r="M11" s="70">
        <v>0.82035572788427202</v>
      </c>
      <c r="N11" s="69">
        <v>1203636.5526999999</v>
      </c>
      <c r="O11" s="69">
        <v>25669482.997900002</v>
      </c>
      <c r="P11" s="69">
        <v>5100</v>
      </c>
      <c r="Q11" s="69">
        <v>4329</v>
      </c>
      <c r="R11" s="70">
        <v>17.810117810117799</v>
      </c>
      <c r="S11" s="69">
        <v>22.9315822745098</v>
      </c>
      <c r="T11" s="69">
        <v>23.482110810810799</v>
      </c>
      <c r="U11" s="71">
        <v>-2.40074378518994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486790.69300000003</v>
      </c>
      <c r="E12" s="69">
        <v>358539</v>
      </c>
      <c r="F12" s="70">
        <v>135.770639456238</v>
      </c>
      <c r="G12" s="69">
        <v>271075.5808</v>
      </c>
      <c r="H12" s="70">
        <v>79.577478562761002</v>
      </c>
      <c r="I12" s="69">
        <v>53673.997300000003</v>
      </c>
      <c r="J12" s="70">
        <v>11.026093569952501</v>
      </c>
      <c r="K12" s="69">
        <v>-9187.6177000000007</v>
      </c>
      <c r="L12" s="70">
        <v>-3.3893195664786302</v>
      </c>
      <c r="M12" s="70">
        <v>-6.8419928922380002</v>
      </c>
      <c r="N12" s="69">
        <v>3794574.7930000001</v>
      </c>
      <c r="O12" s="69">
        <v>90572136.980100006</v>
      </c>
      <c r="P12" s="69">
        <v>3745</v>
      </c>
      <c r="Q12" s="69">
        <v>2763</v>
      </c>
      <c r="R12" s="70">
        <v>35.5410785378212</v>
      </c>
      <c r="S12" s="69">
        <v>129.984163684913</v>
      </c>
      <c r="T12" s="69">
        <v>109.593245421643</v>
      </c>
      <c r="U12" s="71">
        <v>15.687232725286799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480692.0405</v>
      </c>
      <c r="E13" s="69">
        <v>559900</v>
      </c>
      <c r="F13" s="70">
        <v>85.853195302732601</v>
      </c>
      <c r="G13" s="69">
        <v>423688.67170000001</v>
      </c>
      <c r="H13" s="70">
        <v>13.454069605231799</v>
      </c>
      <c r="I13" s="69">
        <v>95108.861799999999</v>
      </c>
      <c r="J13" s="70">
        <v>19.785819981764401</v>
      </c>
      <c r="K13" s="69">
        <v>71367.634600000005</v>
      </c>
      <c r="L13" s="70">
        <v>16.844357512237899</v>
      </c>
      <c r="M13" s="70">
        <v>0.33266097907075598</v>
      </c>
      <c r="N13" s="69">
        <v>5462405.1485000001</v>
      </c>
      <c r="O13" s="69">
        <v>129182058.18170001</v>
      </c>
      <c r="P13" s="69">
        <v>12764</v>
      </c>
      <c r="Q13" s="69">
        <v>11220</v>
      </c>
      <c r="R13" s="70">
        <v>13.7611408199644</v>
      </c>
      <c r="S13" s="69">
        <v>37.659984370103402</v>
      </c>
      <c r="T13" s="69">
        <v>36.559744893048098</v>
      </c>
      <c r="U13" s="71">
        <v>2.9215080554539798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291736.01870000002</v>
      </c>
      <c r="E14" s="69">
        <v>242760</v>
      </c>
      <c r="F14" s="70">
        <v>120.17466580161501</v>
      </c>
      <c r="G14" s="69">
        <v>197154.86809999999</v>
      </c>
      <c r="H14" s="70">
        <v>47.973023193131098</v>
      </c>
      <c r="I14" s="69">
        <v>50236.380899999996</v>
      </c>
      <c r="J14" s="70">
        <v>17.2198075245756</v>
      </c>
      <c r="K14" s="69">
        <v>34879.192199999998</v>
      </c>
      <c r="L14" s="70">
        <v>17.691266026618599</v>
      </c>
      <c r="M14" s="70">
        <v>0.44029657028582198</v>
      </c>
      <c r="N14" s="69">
        <v>3118370.0737999999</v>
      </c>
      <c r="O14" s="69">
        <v>63353054.876900002</v>
      </c>
      <c r="P14" s="69">
        <v>4317</v>
      </c>
      <c r="Q14" s="69">
        <v>3900</v>
      </c>
      <c r="R14" s="70">
        <v>10.692307692307701</v>
      </c>
      <c r="S14" s="69">
        <v>67.578415265230504</v>
      </c>
      <c r="T14" s="69">
        <v>70.526053076923105</v>
      </c>
      <c r="U14" s="71">
        <v>-4.3618036914949201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158335.69839999999</v>
      </c>
      <c r="E15" s="69">
        <v>143028</v>
      </c>
      <c r="F15" s="70">
        <v>110.702588584053</v>
      </c>
      <c r="G15" s="69">
        <v>128150.7727</v>
      </c>
      <c r="H15" s="70">
        <v>23.554228401464801</v>
      </c>
      <c r="I15" s="69">
        <v>23757.620699999999</v>
      </c>
      <c r="J15" s="70">
        <v>15.0045889461905</v>
      </c>
      <c r="K15" s="69">
        <v>22164.355100000001</v>
      </c>
      <c r="L15" s="70">
        <v>17.295529814624398</v>
      </c>
      <c r="M15" s="70">
        <v>7.1884139773594993E-2</v>
      </c>
      <c r="N15" s="69">
        <v>1789572.9173000001</v>
      </c>
      <c r="O15" s="69">
        <v>48799706.851899996</v>
      </c>
      <c r="P15" s="69">
        <v>5636</v>
      </c>
      <c r="Q15" s="69">
        <v>5052</v>
      </c>
      <c r="R15" s="70">
        <v>11.559778305621499</v>
      </c>
      <c r="S15" s="69">
        <v>28.0936299503194</v>
      </c>
      <c r="T15" s="69">
        <v>26.352052058590701</v>
      </c>
      <c r="U15" s="71">
        <v>6.1991913996465202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793453.0453</v>
      </c>
      <c r="E16" s="69">
        <v>761400</v>
      </c>
      <c r="F16" s="70">
        <v>104.209751155766</v>
      </c>
      <c r="G16" s="69">
        <v>584688.40480000002</v>
      </c>
      <c r="H16" s="70">
        <v>35.705281443269001</v>
      </c>
      <c r="I16" s="69">
        <v>68335.1774</v>
      </c>
      <c r="J16" s="70">
        <v>8.6123782377270803</v>
      </c>
      <c r="K16" s="69">
        <v>39593.483999999997</v>
      </c>
      <c r="L16" s="70">
        <v>6.7717238233146499</v>
      </c>
      <c r="M16" s="70">
        <v>0.725919785184855</v>
      </c>
      <c r="N16" s="69">
        <v>8144696.1102</v>
      </c>
      <c r="O16" s="69">
        <v>343946471.52829999</v>
      </c>
      <c r="P16" s="69">
        <v>44981</v>
      </c>
      <c r="Q16" s="69">
        <v>32387</v>
      </c>
      <c r="R16" s="70">
        <v>38.885972766850898</v>
      </c>
      <c r="S16" s="69">
        <v>17.639737784842499</v>
      </c>
      <c r="T16" s="69">
        <v>19.228868391638599</v>
      </c>
      <c r="U16" s="71">
        <v>-9.0088108234899291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517806.10379999998</v>
      </c>
      <c r="E17" s="69">
        <v>866100</v>
      </c>
      <c r="F17" s="70">
        <v>59.785948943539999</v>
      </c>
      <c r="G17" s="69">
        <v>484896.72619999998</v>
      </c>
      <c r="H17" s="70">
        <v>6.7868838500728899</v>
      </c>
      <c r="I17" s="69">
        <v>62314.351699999999</v>
      </c>
      <c r="J17" s="70">
        <v>12.034302269265799</v>
      </c>
      <c r="K17" s="69">
        <v>43431.8364</v>
      </c>
      <c r="L17" s="70">
        <v>8.9569250632734008</v>
      </c>
      <c r="M17" s="70">
        <v>0.43476207467018402</v>
      </c>
      <c r="N17" s="69">
        <v>5952425.5713</v>
      </c>
      <c r="O17" s="69">
        <v>322020086.55239999</v>
      </c>
      <c r="P17" s="69">
        <v>12380</v>
      </c>
      <c r="Q17" s="69">
        <v>10445</v>
      </c>
      <c r="R17" s="70">
        <v>18.525610339875499</v>
      </c>
      <c r="S17" s="69">
        <v>41.826018077544397</v>
      </c>
      <c r="T17" s="69">
        <v>48.7425673240785</v>
      </c>
      <c r="U17" s="71">
        <v>-16.536475534704199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2256551.5929999999</v>
      </c>
      <c r="E18" s="69">
        <v>2387100</v>
      </c>
      <c r="F18" s="70">
        <v>94.531087637719395</v>
      </c>
      <c r="G18" s="69">
        <v>1665770.6928999999</v>
      </c>
      <c r="H18" s="70">
        <v>35.465919926318897</v>
      </c>
      <c r="I18" s="69">
        <v>314636.97509999998</v>
      </c>
      <c r="J18" s="70">
        <v>13.9432652936467</v>
      </c>
      <c r="K18" s="69">
        <v>373179.4166</v>
      </c>
      <c r="L18" s="70">
        <v>22.402808393171998</v>
      </c>
      <c r="M18" s="70">
        <v>-0.15687478702168101</v>
      </c>
      <c r="N18" s="69">
        <v>20512425.597800002</v>
      </c>
      <c r="O18" s="69">
        <v>761672448.47880006</v>
      </c>
      <c r="P18" s="69">
        <v>107787</v>
      </c>
      <c r="Q18" s="69">
        <v>82505</v>
      </c>
      <c r="R18" s="70">
        <v>30.6429913338586</v>
      </c>
      <c r="S18" s="69">
        <v>20.935285266312299</v>
      </c>
      <c r="T18" s="69">
        <v>20.6784367820132</v>
      </c>
      <c r="U18" s="71">
        <v>1.22686880561575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705370.07570000004</v>
      </c>
      <c r="E19" s="69">
        <v>968700</v>
      </c>
      <c r="F19" s="70">
        <v>72.816153164034304</v>
      </c>
      <c r="G19" s="69">
        <v>618410.20270000002</v>
      </c>
      <c r="H19" s="70">
        <v>14.0618431941016</v>
      </c>
      <c r="I19" s="69">
        <v>80952.217699999994</v>
      </c>
      <c r="J19" s="70">
        <v>11.4765596796354</v>
      </c>
      <c r="K19" s="69">
        <v>65733.298599999995</v>
      </c>
      <c r="L19" s="70">
        <v>10.6294007299696</v>
      </c>
      <c r="M19" s="70">
        <v>0.23152526077551799</v>
      </c>
      <c r="N19" s="69">
        <v>8599228.9443999995</v>
      </c>
      <c r="O19" s="69">
        <v>256074694.51710001</v>
      </c>
      <c r="P19" s="69">
        <v>19477</v>
      </c>
      <c r="Q19" s="69">
        <v>15236</v>
      </c>
      <c r="R19" s="70">
        <v>27.835389866106599</v>
      </c>
      <c r="S19" s="69">
        <v>36.215540160188901</v>
      </c>
      <c r="T19" s="69">
        <v>38.421380939879199</v>
      </c>
      <c r="U19" s="71">
        <v>-6.0908680912486597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1099794.659</v>
      </c>
      <c r="E20" s="69">
        <v>1350900</v>
      </c>
      <c r="F20" s="70">
        <v>81.411996372788494</v>
      </c>
      <c r="G20" s="69">
        <v>980264.05839999998</v>
      </c>
      <c r="H20" s="70">
        <v>12.193714497203899</v>
      </c>
      <c r="I20" s="69">
        <v>85386.984800000006</v>
      </c>
      <c r="J20" s="70">
        <v>7.7639024795445897</v>
      </c>
      <c r="K20" s="69">
        <v>58330.781999999999</v>
      </c>
      <c r="L20" s="70">
        <v>5.9505172611559702</v>
      </c>
      <c r="M20" s="70">
        <v>0.463840906504562</v>
      </c>
      <c r="N20" s="69">
        <v>12273718.5241</v>
      </c>
      <c r="O20" s="69">
        <v>396686626.4939</v>
      </c>
      <c r="P20" s="69">
        <v>45569</v>
      </c>
      <c r="Q20" s="69">
        <v>41055</v>
      </c>
      <c r="R20" s="70">
        <v>10.995006698331499</v>
      </c>
      <c r="S20" s="69">
        <v>24.134711294959299</v>
      </c>
      <c r="T20" s="69">
        <v>23.9748173791256</v>
      </c>
      <c r="U20" s="71">
        <v>0.66250602246533796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419698.30009999999</v>
      </c>
      <c r="E21" s="69">
        <v>420900</v>
      </c>
      <c r="F21" s="70">
        <v>99.714492777381807</v>
      </c>
      <c r="G21" s="69">
        <v>364408.78379999998</v>
      </c>
      <c r="H21" s="70">
        <v>15.172388470840099</v>
      </c>
      <c r="I21" s="69">
        <v>39818.011500000001</v>
      </c>
      <c r="J21" s="70">
        <v>9.48729396581132</v>
      </c>
      <c r="K21" s="69">
        <v>46152.906900000002</v>
      </c>
      <c r="L21" s="70">
        <v>12.665146657203101</v>
      </c>
      <c r="M21" s="70">
        <v>-0.137258860286436</v>
      </c>
      <c r="N21" s="69">
        <v>4714516.5268999999</v>
      </c>
      <c r="O21" s="69">
        <v>149815116.48089999</v>
      </c>
      <c r="P21" s="69">
        <v>38200</v>
      </c>
      <c r="Q21" s="69">
        <v>33990</v>
      </c>
      <c r="R21" s="70">
        <v>12.385995881141501</v>
      </c>
      <c r="S21" s="69">
        <v>10.986866494764399</v>
      </c>
      <c r="T21" s="69">
        <v>10.8770194557223</v>
      </c>
      <c r="U21" s="71">
        <v>0.99980316584782103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1332847.0637000001</v>
      </c>
      <c r="E22" s="69">
        <v>1380500</v>
      </c>
      <c r="F22" s="70">
        <v>96.548139348062307</v>
      </c>
      <c r="G22" s="69">
        <v>1009442.6753</v>
      </c>
      <c r="H22" s="70">
        <v>32.0379152093888</v>
      </c>
      <c r="I22" s="69">
        <v>73154.2304</v>
      </c>
      <c r="J22" s="70">
        <v>5.4885689733166299</v>
      </c>
      <c r="K22" s="69">
        <v>134681.9362</v>
      </c>
      <c r="L22" s="70">
        <v>13.3422074869158</v>
      </c>
      <c r="M22" s="70">
        <v>-0.45683710478168799</v>
      </c>
      <c r="N22" s="69">
        <v>12488059.2302</v>
      </c>
      <c r="O22" s="69">
        <v>454657794.93690002</v>
      </c>
      <c r="P22" s="69">
        <v>79073</v>
      </c>
      <c r="Q22" s="69">
        <v>63908</v>
      </c>
      <c r="R22" s="70">
        <v>23.729423546347899</v>
      </c>
      <c r="S22" s="69">
        <v>16.855906108279701</v>
      </c>
      <c r="T22" s="69">
        <v>16.6659661685548</v>
      </c>
      <c r="U22" s="71">
        <v>1.12684502692852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3029220.5388000002</v>
      </c>
      <c r="E23" s="69">
        <v>3376200</v>
      </c>
      <c r="F23" s="70">
        <v>89.722781197796294</v>
      </c>
      <c r="G23" s="69">
        <v>2553127.6825999999</v>
      </c>
      <c r="H23" s="70">
        <v>18.647436218903302</v>
      </c>
      <c r="I23" s="69">
        <v>314195.91950000002</v>
      </c>
      <c r="J23" s="70">
        <v>10.372170513027999</v>
      </c>
      <c r="K23" s="69">
        <v>125017.9991</v>
      </c>
      <c r="L23" s="70">
        <v>4.8966606704403803</v>
      </c>
      <c r="M23" s="70">
        <v>1.5132054725070401</v>
      </c>
      <c r="N23" s="69">
        <v>31545328.2773</v>
      </c>
      <c r="O23" s="69">
        <v>1001041207.5488</v>
      </c>
      <c r="P23" s="69">
        <v>98455</v>
      </c>
      <c r="Q23" s="69">
        <v>81897</v>
      </c>
      <c r="R23" s="70">
        <v>20.218078806305499</v>
      </c>
      <c r="S23" s="69">
        <v>30.767564255751399</v>
      </c>
      <c r="T23" s="69">
        <v>29.1031792471031</v>
      </c>
      <c r="U23" s="71">
        <v>5.4095442681562398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364869.37969999999</v>
      </c>
      <c r="E24" s="69">
        <v>374671</v>
      </c>
      <c r="F24" s="70">
        <v>97.383939429526194</v>
      </c>
      <c r="G24" s="69">
        <v>305319.6617</v>
      </c>
      <c r="H24" s="70">
        <v>19.504056066494702</v>
      </c>
      <c r="I24" s="69">
        <v>55789.864800000003</v>
      </c>
      <c r="J24" s="70">
        <v>15.290366334898</v>
      </c>
      <c r="K24" s="69">
        <v>48691.763899999998</v>
      </c>
      <c r="L24" s="70">
        <v>15.9477983268052</v>
      </c>
      <c r="M24" s="70">
        <v>0.145776212062837</v>
      </c>
      <c r="N24" s="69">
        <v>3478707.8287999998</v>
      </c>
      <c r="O24" s="69">
        <v>105268634.11390001</v>
      </c>
      <c r="P24" s="69">
        <v>34006</v>
      </c>
      <c r="Q24" s="69">
        <v>30191</v>
      </c>
      <c r="R24" s="70">
        <v>12.636216090888</v>
      </c>
      <c r="S24" s="69">
        <v>10.7295588925484</v>
      </c>
      <c r="T24" s="69">
        <v>10.548829886389999</v>
      </c>
      <c r="U24" s="71">
        <v>1.68440294674095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487882.89939999999</v>
      </c>
      <c r="E25" s="69">
        <v>600454</v>
      </c>
      <c r="F25" s="70">
        <v>81.2523356327046</v>
      </c>
      <c r="G25" s="69">
        <v>433485.97730000003</v>
      </c>
      <c r="H25" s="70">
        <v>12.548715517585</v>
      </c>
      <c r="I25" s="69">
        <v>28740.081999999999</v>
      </c>
      <c r="J25" s="70">
        <v>5.8907746172994901</v>
      </c>
      <c r="K25" s="69">
        <v>33526.3436</v>
      </c>
      <c r="L25" s="70">
        <v>7.7341241367993803</v>
      </c>
      <c r="M25" s="70">
        <v>-0.14276121658551499</v>
      </c>
      <c r="N25" s="69">
        <v>4719942.9899000004</v>
      </c>
      <c r="O25" s="69">
        <v>107499883.72220001</v>
      </c>
      <c r="P25" s="69">
        <v>26537</v>
      </c>
      <c r="Q25" s="69">
        <v>23187</v>
      </c>
      <c r="R25" s="70">
        <v>14.447750894898</v>
      </c>
      <c r="S25" s="69">
        <v>18.3850058182914</v>
      </c>
      <c r="T25" s="69">
        <v>16.9702447233364</v>
      </c>
      <c r="U25" s="71">
        <v>7.6951898135791303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718269.84069999994</v>
      </c>
      <c r="E26" s="69">
        <v>710100</v>
      </c>
      <c r="F26" s="70">
        <v>101.150519743698</v>
      </c>
      <c r="G26" s="69">
        <v>567666.62829999998</v>
      </c>
      <c r="H26" s="70">
        <v>26.530221241120699</v>
      </c>
      <c r="I26" s="69">
        <v>152672.6446</v>
      </c>
      <c r="J26" s="70">
        <v>21.2556111852352</v>
      </c>
      <c r="K26" s="69">
        <v>112091.4791</v>
      </c>
      <c r="L26" s="70">
        <v>19.746004699216201</v>
      </c>
      <c r="M26" s="70">
        <v>0.36203613179014599</v>
      </c>
      <c r="N26" s="69">
        <v>7639635.1904999996</v>
      </c>
      <c r="O26" s="69">
        <v>216201099.24559999</v>
      </c>
      <c r="P26" s="69">
        <v>55218</v>
      </c>
      <c r="Q26" s="69">
        <v>52369</v>
      </c>
      <c r="R26" s="70">
        <v>5.4402413641658303</v>
      </c>
      <c r="S26" s="69">
        <v>13.007893091021</v>
      </c>
      <c r="T26" s="69">
        <v>12.7532166835342</v>
      </c>
      <c r="U26" s="71">
        <v>1.9578605520880801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324608.0601</v>
      </c>
      <c r="E27" s="69">
        <v>373158</v>
      </c>
      <c r="F27" s="70">
        <v>86.9894414966315</v>
      </c>
      <c r="G27" s="69">
        <v>280514.3493</v>
      </c>
      <c r="H27" s="70">
        <v>15.7188788773309</v>
      </c>
      <c r="I27" s="69">
        <v>89484.128599999996</v>
      </c>
      <c r="J27" s="70">
        <v>27.566822762328599</v>
      </c>
      <c r="K27" s="69">
        <v>80344.274900000004</v>
      </c>
      <c r="L27" s="70">
        <v>28.641770055789401</v>
      </c>
      <c r="M27" s="70">
        <v>0.11375861828830799</v>
      </c>
      <c r="N27" s="69">
        <v>3358657.8909</v>
      </c>
      <c r="O27" s="69">
        <v>97132620.119499996</v>
      </c>
      <c r="P27" s="69">
        <v>43152</v>
      </c>
      <c r="Q27" s="69">
        <v>37898</v>
      </c>
      <c r="R27" s="70">
        <v>13.863528418386201</v>
      </c>
      <c r="S27" s="69">
        <v>7.5224337249721902</v>
      </c>
      <c r="T27" s="69">
        <v>7.2729726608264302</v>
      </c>
      <c r="U27" s="71">
        <v>3.3162281419326698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1745636.6934</v>
      </c>
      <c r="E28" s="69">
        <v>2046900</v>
      </c>
      <c r="F28" s="70">
        <v>85.281972416825397</v>
      </c>
      <c r="G28" s="69">
        <v>1350576.8239</v>
      </c>
      <c r="H28" s="70">
        <v>29.251195674986</v>
      </c>
      <c r="I28" s="69">
        <v>5178.6405000000004</v>
      </c>
      <c r="J28" s="70">
        <v>0.29666198697470603</v>
      </c>
      <c r="K28" s="69">
        <v>81287.390499999994</v>
      </c>
      <c r="L28" s="70">
        <v>6.0187165262669096</v>
      </c>
      <c r="M28" s="70">
        <v>-0.93629220389354195</v>
      </c>
      <c r="N28" s="69">
        <v>15703214.6833</v>
      </c>
      <c r="O28" s="69">
        <v>349194458.80800003</v>
      </c>
      <c r="P28" s="69">
        <v>59992</v>
      </c>
      <c r="Q28" s="69">
        <v>55779</v>
      </c>
      <c r="R28" s="70">
        <v>7.5530217465354301</v>
      </c>
      <c r="S28" s="69">
        <v>29.097824599946701</v>
      </c>
      <c r="T28" s="69">
        <v>26.398263009376301</v>
      </c>
      <c r="U28" s="71">
        <v>9.27753750558837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781814.06140000001</v>
      </c>
      <c r="E29" s="69">
        <v>800000</v>
      </c>
      <c r="F29" s="70">
        <v>97.726757675000002</v>
      </c>
      <c r="G29" s="69">
        <v>547891.74089999998</v>
      </c>
      <c r="H29" s="70">
        <v>42.694989363363099</v>
      </c>
      <c r="I29" s="69">
        <v>105006.60649999999</v>
      </c>
      <c r="J29" s="70">
        <v>13.431148361793801</v>
      </c>
      <c r="K29" s="69">
        <v>86420.168799999999</v>
      </c>
      <c r="L29" s="70">
        <v>15.7732198441322</v>
      </c>
      <c r="M29" s="70">
        <v>0.21507060166723499</v>
      </c>
      <c r="N29" s="69">
        <v>8799575.9636000004</v>
      </c>
      <c r="O29" s="69">
        <v>235594422.0677</v>
      </c>
      <c r="P29" s="69">
        <v>109381</v>
      </c>
      <c r="Q29" s="69">
        <v>104681</v>
      </c>
      <c r="R29" s="70">
        <v>4.4898310104030301</v>
      </c>
      <c r="S29" s="69">
        <v>7.1476221775262596</v>
      </c>
      <c r="T29" s="69">
        <v>6.5426132832128099</v>
      </c>
      <c r="U29" s="71">
        <v>8.4644778261466893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955637.25360000005</v>
      </c>
      <c r="E30" s="69">
        <v>1261500</v>
      </c>
      <c r="F30" s="70">
        <v>75.754043091557705</v>
      </c>
      <c r="G30" s="69">
        <v>899430.74280000001</v>
      </c>
      <c r="H30" s="70">
        <v>6.2491204853666096</v>
      </c>
      <c r="I30" s="69">
        <v>103627.2769</v>
      </c>
      <c r="J30" s="70">
        <v>10.8437879027449</v>
      </c>
      <c r="K30" s="69">
        <v>114713.8134</v>
      </c>
      <c r="L30" s="70">
        <v>12.754046302985699</v>
      </c>
      <c r="M30" s="70">
        <v>-9.6645174381413998E-2</v>
      </c>
      <c r="N30" s="69">
        <v>10437129.307499999</v>
      </c>
      <c r="O30" s="69">
        <v>409962034.73769999</v>
      </c>
      <c r="P30" s="69">
        <v>68741</v>
      </c>
      <c r="Q30" s="69">
        <v>60255</v>
      </c>
      <c r="R30" s="70">
        <v>14.083478549498</v>
      </c>
      <c r="S30" s="69">
        <v>13.9019981321191</v>
      </c>
      <c r="T30" s="69">
        <v>13.409717719691301</v>
      </c>
      <c r="U30" s="71">
        <v>3.5410766693346001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1013293.6111</v>
      </c>
      <c r="E31" s="69">
        <v>1349000</v>
      </c>
      <c r="F31" s="70">
        <v>75.114426323202395</v>
      </c>
      <c r="G31" s="69">
        <v>901759.77229999995</v>
      </c>
      <c r="H31" s="70">
        <v>12.368464664987799</v>
      </c>
      <c r="I31" s="69">
        <v>23053.4797</v>
      </c>
      <c r="J31" s="70">
        <v>2.2751036271682299</v>
      </c>
      <c r="K31" s="69">
        <v>42003.651400000002</v>
      </c>
      <c r="L31" s="70">
        <v>4.6579646475986403</v>
      </c>
      <c r="M31" s="70">
        <v>-0.45115534169964999</v>
      </c>
      <c r="N31" s="69">
        <v>9530964.9937999994</v>
      </c>
      <c r="O31" s="69">
        <v>370554503.54390001</v>
      </c>
      <c r="P31" s="69">
        <v>30878</v>
      </c>
      <c r="Q31" s="69">
        <v>29291</v>
      </c>
      <c r="R31" s="70">
        <v>5.41804649892459</v>
      </c>
      <c r="S31" s="69">
        <v>32.816037667595097</v>
      </c>
      <c r="T31" s="69">
        <v>32.266059898945102</v>
      </c>
      <c r="U31" s="71">
        <v>1.6759420324321199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147357.97750000001</v>
      </c>
      <c r="E32" s="69">
        <v>169811</v>
      </c>
      <c r="F32" s="70">
        <v>86.777639552208001</v>
      </c>
      <c r="G32" s="69">
        <v>136306.27720000001</v>
      </c>
      <c r="H32" s="70">
        <v>8.1079907154855402</v>
      </c>
      <c r="I32" s="69">
        <v>38914.5556</v>
      </c>
      <c r="J32" s="70">
        <v>26.408177053054398</v>
      </c>
      <c r="K32" s="69">
        <v>35958.447999999997</v>
      </c>
      <c r="L32" s="70">
        <v>26.380625117681699</v>
      </c>
      <c r="M32" s="70">
        <v>8.2208987440169995E-2</v>
      </c>
      <c r="N32" s="69">
        <v>1582340.4079</v>
      </c>
      <c r="O32" s="69">
        <v>50650011.3671</v>
      </c>
      <c r="P32" s="69">
        <v>30186</v>
      </c>
      <c r="Q32" s="69">
        <v>27490</v>
      </c>
      <c r="R32" s="70">
        <v>9.8072026191342392</v>
      </c>
      <c r="S32" s="69">
        <v>4.8816662525674204</v>
      </c>
      <c r="T32" s="69">
        <v>4.5448316806111304</v>
      </c>
      <c r="U32" s="71">
        <v>6.89999181691564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47.0154</v>
      </c>
      <c r="H33" s="72"/>
      <c r="I33" s="72"/>
      <c r="J33" s="72"/>
      <c r="K33" s="69">
        <v>2.5552000000000001</v>
      </c>
      <c r="L33" s="70">
        <v>5.4348149755186599</v>
      </c>
      <c r="M33" s="72"/>
      <c r="N33" s="69">
        <v>15.3847</v>
      </c>
      <c r="O33" s="69">
        <v>5023.8617999999997</v>
      </c>
      <c r="P33" s="72"/>
      <c r="Q33" s="69">
        <v>1</v>
      </c>
      <c r="R33" s="72"/>
      <c r="S33" s="72"/>
      <c r="T33" s="69">
        <v>1.7094</v>
      </c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310628.67080000002</v>
      </c>
      <c r="E35" s="69">
        <v>256300</v>
      </c>
      <c r="F35" s="70">
        <v>121.197296449473</v>
      </c>
      <c r="G35" s="69">
        <v>379699.49430000002</v>
      </c>
      <c r="H35" s="70">
        <v>-18.190917959302599</v>
      </c>
      <c r="I35" s="69">
        <v>22011.626400000001</v>
      </c>
      <c r="J35" s="70">
        <v>7.0861541348745298</v>
      </c>
      <c r="K35" s="69">
        <v>25210.693599999999</v>
      </c>
      <c r="L35" s="70">
        <v>6.63964371258316</v>
      </c>
      <c r="M35" s="70">
        <v>-0.126893264055218</v>
      </c>
      <c r="N35" s="69">
        <v>3283765.4467000002</v>
      </c>
      <c r="O35" s="69">
        <v>63675122.173799999</v>
      </c>
      <c r="P35" s="69">
        <v>17840</v>
      </c>
      <c r="Q35" s="69">
        <v>17434</v>
      </c>
      <c r="R35" s="70">
        <v>2.3287828381323799</v>
      </c>
      <c r="S35" s="69">
        <v>17.411921008968601</v>
      </c>
      <c r="T35" s="69">
        <v>16.860937501434002</v>
      </c>
      <c r="U35" s="71">
        <v>3.16440390035556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1131400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502500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428300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269928.20480000001</v>
      </c>
      <c r="E39" s="69">
        <v>471908</v>
      </c>
      <c r="F39" s="70">
        <v>57.199328004611097</v>
      </c>
      <c r="G39" s="69">
        <v>361354.69959999999</v>
      </c>
      <c r="H39" s="70">
        <v>-25.3010393669168</v>
      </c>
      <c r="I39" s="69">
        <v>14287.5816</v>
      </c>
      <c r="J39" s="70">
        <v>5.2931043684694599</v>
      </c>
      <c r="K39" s="69">
        <v>16552.253400000001</v>
      </c>
      <c r="L39" s="70">
        <v>4.5806110777921099</v>
      </c>
      <c r="M39" s="70">
        <v>-0.13681954627398299</v>
      </c>
      <c r="N39" s="69">
        <v>3107772.2217000001</v>
      </c>
      <c r="O39" s="69">
        <v>97481484.982600003</v>
      </c>
      <c r="P39" s="69">
        <v>379</v>
      </c>
      <c r="Q39" s="69">
        <v>355</v>
      </c>
      <c r="R39" s="70">
        <v>6.7605633802816802</v>
      </c>
      <c r="S39" s="69">
        <v>712.21162216358903</v>
      </c>
      <c r="T39" s="69">
        <v>1653.6174335211299</v>
      </c>
      <c r="U39" s="71">
        <v>-132.180630315705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912486.23369999998</v>
      </c>
      <c r="E40" s="69">
        <v>587291</v>
      </c>
      <c r="F40" s="70">
        <v>155.37207852665901</v>
      </c>
      <c r="G40" s="69">
        <v>653861.25289999996</v>
      </c>
      <c r="H40" s="70">
        <v>39.553495432394698</v>
      </c>
      <c r="I40" s="69">
        <v>60740.4476</v>
      </c>
      <c r="J40" s="70">
        <v>6.6565878318740497</v>
      </c>
      <c r="K40" s="69">
        <v>41541.621800000001</v>
      </c>
      <c r="L40" s="70">
        <v>6.35327779643693</v>
      </c>
      <c r="M40" s="70">
        <v>0.46215879323228498</v>
      </c>
      <c r="N40" s="69">
        <v>7331082.1920999996</v>
      </c>
      <c r="O40" s="69">
        <v>186201656.2164</v>
      </c>
      <c r="P40" s="69">
        <v>4026</v>
      </c>
      <c r="Q40" s="69">
        <v>3815</v>
      </c>
      <c r="R40" s="70">
        <v>5.5307994757536099</v>
      </c>
      <c r="S40" s="69">
        <v>226.648344187779</v>
      </c>
      <c r="T40" s="69">
        <v>219.55752891218901</v>
      </c>
      <c r="U40" s="71">
        <v>3.12855375184912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458800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152018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21805.495800000001</v>
      </c>
      <c r="E44" s="75"/>
      <c r="F44" s="75"/>
      <c r="G44" s="74">
        <v>10453.396500000001</v>
      </c>
      <c r="H44" s="76">
        <v>108.59723248802401</v>
      </c>
      <c r="I44" s="74">
        <v>2558.5131999999999</v>
      </c>
      <c r="J44" s="76">
        <v>11.733341096513801</v>
      </c>
      <c r="K44" s="74">
        <v>1352.7392</v>
      </c>
      <c r="L44" s="76">
        <v>12.940666701009601</v>
      </c>
      <c r="M44" s="76">
        <v>0.89135732889236896</v>
      </c>
      <c r="N44" s="74">
        <v>277384.15370000002</v>
      </c>
      <c r="O44" s="74">
        <v>11209558.122500001</v>
      </c>
      <c r="P44" s="74">
        <v>41</v>
      </c>
      <c r="Q44" s="74">
        <v>26</v>
      </c>
      <c r="R44" s="76">
        <v>57.692307692307701</v>
      </c>
      <c r="S44" s="74">
        <v>531.84136097560997</v>
      </c>
      <c r="T44" s="74">
        <v>294.75936923076898</v>
      </c>
      <c r="U44" s="77">
        <v>44.577576913148903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8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76968</v>
      </c>
      <c r="D2" s="32">
        <v>745248.49860427401</v>
      </c>
      <c r="E2" s="32">
        <v>583666.91856239305</v>
      </c>
      <c r="F2" s="32">
        <v>161581.58004187999</v>
      </c>
      <c r="G2" s="32">
        <v>583666.91856239305</v>
      </c>
      <c r="H2" s="32">
        <v>0.21681570690111501</v>
      </c>
    </row>
    <row r="3" spans="1:8" ht="14.25" x14ac:dyDescent="0.2">
      <c r="A3" s="32">
        <v>2</v>
      </c>
      <c r="B3" s="33">
        <v>13</v>
      </c>
      <c r="C3" s="32">
        <v>20073.213</v>
      </c>
      <c r="D3" s="32">
        <v>157776.96134319599</v>
      </c>
      <c r="E3" s="32">
        <v>121285.68269703499</v>
      </c>
      <c r="F3" s="32">
        <v>36491.278646161401</v>
      </c>
      <c r="G3" s="32">
        <v>121285.68269703499</v>
      </c>
      <c r="H3" s="32">
        <v>0.231283948781252</v>
      </c>
    </row>
    <row r="4" spans="1:8" ht="14.25" x14ac:dyDescent="0.2">
      <c r="A4" s="32">
        <v>3</v>
      </c>
      <c r="B4" s="33">
        <v>14</v>
      </c>
      <c r="C4" s="32">
        <v>130076</v>
      </c>
      <c r="D4" s="32">
        <v>178196.46113846201</v>
      </c>
      <c r="E4" s="32">
        <v>136457.14334615399</v>
      </c>
      <c r="F4" s="32">
        <v>41739.317792307702</v>
      </c>
      <c r="G4" s="32">
        <v>136457.14334615399</v>
      </c>
      <c r="H4" s="32">
        <v>0.23423202416952399</v>
      </c>
    </row>
    <row r="5" spans="1:8" ht="14.25" x14ac:dyDescent="0.2">
      <c r="A5" s="32">
        <v>4</v>
      </c>
      <c r="B5" s="33">
        <v>15</v>
      </c>
      <c r="C5" s="32">
        <v>6315</v>
      </c>
      <c r="D5" s="32">
        <v>116951.11735641</v>
      </c>
      <c r="E5" s="32">
        <v>91539.115904273494</v>
      </c>
      <c r="F5" s="32">
        <v>25412.001452136799</v>
      </c>
      <c r="G5" s="32">
        <v>91539.115904273494</v>
      </c>
      <c r="H5" s="32">
        <v>0.2172873763548</v>
      </c>
    </row>
    <row r="6" spans="1:8" ht="14.25" x14ac:dyDescent="0.2">
      <c r="A6" s="32">
        <v>5</v>
      </c>
      <c r="B6" s="33">
        <v>16</v>
      </c>
      <c r="C6" s="32">
        <v>5579</v>
      </c>
      <c r="D6" s="32">
        <v>486790.69240427401</v>
      </c>
      <c r="E6" s="32">
        <v>433116.69530085498</v>
      </c>
      <c r="F6" s="32">
        <v>53673.997103418798</v>
      </c>
      <c r="G6" s="32">
        <v>433116.69530085498</v>
      </c>
      <c r="H6" s="32">
        <v>0.110260935430629</v>
      </c>
    </row>
    <row r="7" spans="1:8" ht="14.25" x14ac:dyDescent="0.2">
      <c r="A7" s="32">
        <v>6</v>
      </c>
      <c r="B7" s="33">
        <v>17</v>
      </c>
      <c r="C7" s="32">
        <v>24057</v>
      </c>
      <c r="D7" s="32">
        <v>480692.31823846197</v>
      </c>
      <c r="E7" s="32">
        <v>385583.17823846202</v>
      </c>
      <c r="F7" s="32">
        <v>95109.14</v>
      </c>
      <c r="G7" s="32">
        <v>385583.17823846202</v>
      </c>
      <c r="H7" s="32">
        <v>0.197858664246052</v>
      </c>
    </row>
    <row r="8" spans="1:8" ht="14.25" x14ac:dyDescent="0.2">
      <c r="A8" s="32">
        <v>7</v>
      </c>
      <c r="B8" s="33">
        <v>18</v>
      </c>
      <c r="C8" s="32">
        <v>169303</v>
      </c>
      <c r="D8" s="32">
        <v>291736.03664957301</v>
      </c>
      <c r="E8" s="32">
        <v>241499.646110256</v>
      </c>
      <c r="F8" s="32">
        <v>50236.390539316199</v>
      </c>
      <c r="G8" s="32">
        <v>241499.646110256</v>
      </c>
      <c r="H8" s="32">
        <v>0.17219809769219299</v>
      </c>
    </row>
    <row r="9" spans="1:8" ht="14.25" x14ac:dyDescent="0.2">
      <c r="A9" s="32">
        <v>8</v>
      </c>
      <c r="B9" s="33">
        <v>19</v>
      </c>
      <c r="C9" s="32">
        <v>20680</v>
      </c>
      <c r="D9" s="32">
        <v>158335.89845555599</v>
      </c>
      <c r="E9" s="32">
        <v>134578.07874359001</v>
      </c>
      <c r="F9" s="32">
        <v>23757.8197119658</v>
      </c>
      <c r="G9" s="32">
        <v>134578.07874359001</v>
      </c>
      <c r="H9" s="32">
        <v>0.15004695677799501</v>
      </c>
    </row>
    <row r="10" spans="1:8" ht="14.25" x14ac:dyDescent="0.2">
      <c r="A10" s="32">
        <v>9</v>
      </c>
      <c r="B10" s="33">
        <v>21</v>
      </c>
      <c r="C10" s="32">
        <v>168237</v>
      </c>
      <c r="D10" s="32">
        <v>793452.53496666695</v>
      </c>
      <c r="E10" s="32">
        <v>725117.86823333299</v>
      </c>
      <c r="F10" s="32">
        <v>68334.666733333303</v>
      </c>
      <c r="G10" s="32">
        <v>725117.86823333299</v>
      </c>
      <c r="H10" s="36">
        <v>8.6123194169647602E-2</v>
      </c>
    </row>
    <row r="11" spans="1:8" ht="14.25" x14ac:dyDescent="0.2">
      <c r="A11" s="32">
        <v>10</v>
      </c>
      <c r="B11" s="33">
        <v>22</v>
      </c>
      <c r="C11" s="32">
        <v>30890</v>
      </c>
      <c r="D11" s="32">
        <v>517806.26144957298</v>
      </c>
      <c r="E11" s="32">
        <v>455491.75234359002</v>
      </c>
      <c r="F11" s="32">
        <v>62314.509105982899</v>
      </c>
      <c r="G11" s="32">
        <v>455491.75234359002</v>
      </c>
      <c r="H11" s="32">
        <v>0.12034329003967</v>
      </c>
    </row>
    <row r="12" spans="1:8" ht="14.25" x14ac:dyDescent="0.2">
      <c r="A12" s="32">
        <v>11</v>
      </c>
      <c r="B12" s="33">
        <v>23</v>
      </c>
      <c r="C12" s="32">
        <v>263029.86800000002</v>
      </c>
      <c r="D12" s="32">
        <v>2256551.24185983</v>
      </c>
      <c r="E12" s="32">
        <v>1941914.6251812</v>
      </c>
      <c r="F12" s="32">
        <v>314636.61667863198</v>
      </c>
      <c r="G12" s="32">
        <v>1941914.6251812</v>
      </c>
      <c r="H12" s="32">
        <v>0.13943251579756399</v>
      </c>
    </row>
    <row r="13" spans="1:8" ht="14.25" x14ac:dyDescent="0.2">
      <c r="A13" s="32">
        <v>12</v>
      </c>
      <c r="B13" s="33">
        <v>24</v>
      </c>
      <c r="C13" s="32">
        <v>34451.868000000002</v>
      </c>
      <c r="D13" s="32">
        <v>705369.984222222</v>
      </c>
      <c r="E13" s="32">
        <v>624417.86155812</v>
      </c>
      <c r="F13" s="32">
        <v>80952.122664102601</v>
      </c>
      <c r="G13" s="32">
        <v>624417.86155812</v>
      </c>
      <c r="H13" s="32">
        <v>0.114765476948051</v>
      </c>
    </row>
    <row r="14" spans="1:8" ht="14.25" x14ac:dyDescent="0.2">
      <c r="A14" s="32">
        <v>13</v>
      </c>
      <c r="B14" s="33">
        <v>25</v>
      </c>
      <c r="C14" s="32">
        <v>96273</v>
      </c>
      <c r="D14" s="32">
        <v>1099794.8613</v>
      </c>
      <c r="E14" s="32">
        <v>1014407.6742</v>
      </c>
      <c r="F14" s="32">
        <v>85387.187099999996</v>
      </c>
      <c r="G14" s="32">
        <v>1014407.6742</v>
      </c>
      <c r="H14" s="32">
        <v>7.7639194457654603E-2</v>
      </c>
    </row>
    <row r="15" spans="1:8" ht="14.25" x14ac:dyDescent="0.2">
      <c r="A15" s="32">
        <v>14</v>
      </c>
      <c r="B15" s="33">
        <v>26</v>
      </c>
      <c r="C15" s="32">
        <v>75841</v>
      </c>
      <c r="D15" s="32">
        <v>419697.98552504298</v>
      </c>
      <c r="E15" s="32">
        <v>379880.28829378303</v>
      </c>
      <c r="F15" s="32">
        <v>39817.6972312609</v>
      </c>
      <c r="G15" s="32">
        <v>379880.28829378303</v>
      </c>
      <c r="H15" s="32">
        <v>9.4872261970590094E-2</v>
      </c>
    </row>
    <row r="16" spans="1:8" ht="14.25" x14ac:dyDescent="0.2">
      <c r="A16" s="32">
        <v>15</v>
      </c>
      <c r="B16" s="33">
        <v>27</v>
      </c>
      <c r="C16" s="32">
        <v>178038.69699999999</v>
      </c>
      <c r="D16" s="32">
        <v>1332848.3215999999</v>
      </c>
      <c r="E16" s="32">
        <v>1259692.8370000001</v>
      </c>
      <c r="F16" s="32">
        <v>73155.484599999996</v>
      </c>
      <c r="G16" s="32">
        <v>1259692.8370000001</v>
      </c>
      <c r="H16" s="32">
        <v>5.4886578926086303E-2</v>
      </c>
    </row>
    <row r="17" spans="1:8" ht="14.25" x14ac:dyDescent="0.2">
      <c r="A17" s="32">
        <v>16</v>
      </c>
      <c r="B17" s="33">
        <v>29</v>
      </c>
      <c r="C17" s="32">
        <v>237078</v>
      </c>
      <c r="D17" s="32">
        <v>3029222.43849487</v>
      </c>
      <c r="E17" s="32">
        <v>2715024.6527350401</v>
      </c>
      <c r="F17" s="32">
        <v>314197.78575982898</v>
      </c>
      <c r="G17" s="32">
        <v>2715024.6527350401</v>
      </c>
      <c r="H17" s="32">
        <v>0.103722256169456</v>
      </c>
    </row>
    <row r="18" spans="1:8" ht="14.25" x14ac:dyDescent="0.2">
      <c r="A18" s="32">
        <v>17</v>
      </c>
      <c r="B18" s="33">
        <v>31</v>
      </c>
      <c r="C18" s="32">
        <v>39151.088000000003</v>
      </c>
      <c r="D18" s="32">
        <v>364869.42517565202</v>
      </c>
      <c r="E18" s="32">
        <v>309079.516172403</v>
      </c>
      <c r="F18" s="32">
        <v>55789.909003249297</v>
      </c>
      <c r="G18" s="32">
        <v>309079.516172403</v>
      </c>
      <c r="H18" s="32">
        <v>0.1529037654399</v>
      </c>
    </row>
    <row r="19" spans="1:8" ht="14.25" x14ac:dyDescent="0.2">
      <c r="A19" s="32">
        <v>18</v>
      </c>
      <c r="B19" s="33">
        <v>32</v>
      </c>
      <c r="C19" s="32">
        <v>31308.527999999998</v>
      </c>
      <c r="D19" s="32">
        <v>487882.904009644</v>
      </c>
      <c r="E19" s="32">
        <v>459142.82516115601</v>
      </c>
      <c r="F19" s="32">
        <v>28740.078848487701</v>
      </c>
      <c r="G19" s="32">
        <v>459142.82516115601</v>
      </c>
      <c r="H19" s="32">
        <v>5.8907739156852199E-2</v>
      </c>
    </row>
    <row r="20" spans="1:8" ht="14.25" x14ac:dyDescent="0.2">
      <c r="A20" s="32">
        <v>19</v>
      </c>
      <c r="B20" s="33">
        <v>33</v>
      </c>
      <c r="C20" s="32">
        <v>45060.544000000002</v>
      </c>
      <c r="D20" s="32">
        <v>718269.75407583395</v>
      </c>
      <c r="E20" s="32">
        <v>565597.12534056604</v>
      </c>
      <c r="F20" s="32">
        <v>152672.62873526799</v>
      </c>
      <c r="G20" s="32">
        <v>565597.12534056604</v>
      </c>
      <c r="H20" s="32">
        <v>0.212556115399436</v>
      </c>
    </row>
    <row r="21" spans="1:8" ht="14.25" x14ac:dyDescent="0.2">
      <c r="A21" s="32">
        <v>20</v>
      </c>
      <c r="B21" s="33">
        <v>34</v>
      </c>
      <c r="C21" s="32">
        <v>55742.023000000001</v>
      </c>
      <c r="D21" s="32">
        <v>324607.91040642199</v>
      </c>
      <c r="E21" s="32">
        <v>235123.931720286</v>
      </c>
      <c r="F21" s="32">
        <v>89483.978686135495</v>
      </c>
      <c r="G21" s="32">
        <v>235123.931720286</v>
      </c>
      <c r="H21" s="32">
        <v>0.27566789291763699</v>
      </c>
    </row>
    <row r="22" spans="1:8" ht="14.25" x14ac:dyDescent="0.2">
      <c r="A22" s="32">
        <v>21</v>
      </c>
      <c r="B22" s="33">
        <v>35</v>
      </c>
      <c r="C22" s="32">
        <v>79275.317999999999</v>
      </c>
      <c r="D22" s="32">
        <v>1745636.6872469001</v>
      </c>
      <c r="E22" s="32">
        <v>1740458.05409558</v>
      </c>
      <c r="F22" s="32">
        <v>5178.6331513274299</v>
      </c>
      <c r="G22" s="32">
        <v>1740458.05409558</v>
      </c>
      <c r="H22" s="32">
        <v>2.96661567046624E-3</v>
      </c>
    </row>
    <row r="23" spans="1:8" ht="14.25" x14ac:dyDescent="0.2">
      <c r="A23" s="32">
        <v>22</v>
      </c>
      <c r="B23" s="33">
        <v>36</v>
      </c>
      <c r="C23" s="32">
        <v>207061.97200000001</v>
      </c>
      <c r="D23" s="32">
        <v>781814.06071327406</v>
      </c>
      <c r="E23" s="32">
        <v>676807.39676310704</v>
      </c>
      <c r="F23" s="32">
        <v>105006.663950167</v>
      </c>
      <c r="G23" s="32">
        <v>676807.39676310704</v>
      </c>
      <c r="H23" s="32">
        <v>0.13431155721907301</v>
      </c>
    </row>
    <row r="24" spans="1:8" ht="14.25" x14ac:dyDescent="0.2">
      <c r="A24" s="32">
        <v>23</v>
      </c>
      <c r="B24" s="33">
        <v>37</v>
      </c>
      <c r="C24" s="32">
        <v>105128.429</v>
      </c>
      <c r="D24" s="32">
        <v>955637.136140708</v>
      </c>
      <c r="E24" s="32">
        <v>852009.99558910099</v>
      </c>
      <c r="F24" s="32">
        <v>103627.14055160699</v>
      </c>
      <c r="G24" s="32">
        <v>852009.99558910099</v>
      </c>
      <c r="H24" s="32">
        <v>0.10843774967777001</v>
      </c>
    </row>
    <row r="25" spans="1:8" ht="14.25" x14ac:dyDescent="0.2">
      <c r="A25" s="32">
        <v>24</v>
      </c>
      <c r="B25" s="33">
        <v>38</v>
      </c>
      <c r="C25" s="32">
        <v>189868.25899999999</v>
      </c>
      <c r="D25" s="32">
        <v>1013293.51946726</v>
      </c>
      <c r="E25" s="32">
        <v>990240.27049291995</v>
      </c>
      <c r="F25" s="32">
        <v>23053.2489743363</v>
      </c>
      <c r="G25" s="32">
        <v>990240.27049291995</v>
      </c>
      <c r="H25" s="32">
        <v>2.2750810630326201E-2</v>
      </c>
    </row>
    <row r="26" spans="1:8" ht="14.25" x14ac:dyDescent="0.2">
      <c r="A26" s="32">
        <v>25</v>
      </c>
      <c r="B26" s="33">
        <v>39</v>
      </c>
      <c r="C26" s="32">
        <v>110260.66899999999</v>
      </c>
      <c r="D26" s="32">
        <v>147357.918429098</v>
      </c>
      <c r="E26" s="32">
        <v>108443.424110533</v>
      </c>
      <c r="F26" s="32">
        <v>38914.494318565099</v>
      </c>
      <c r="G26" s="32">
        <v>108443.424110533</v>
      </c>
      <c r="H26" s="32">
        <v>0.26408146052422099</v>
      </c>
    </row>
    <row r="27" spans="1:8" ht="14.25" x14ac:dyDescent="0.2">
      <c r="A27" s="32">
        <v>26</v>
      </c>
      <c r="B27" s="33">
        <v>42</v>
      </c>
      <c r="C27" s="32">
        <v>18627.087</v>
      </c>
      <c r="D27" s="32">
        <v>310628.67060000001</v>
      </c>
      <c r="E27" s="32">
        <v>288617.04969999997</v>
      </c>
      <c r="F27" s="32">
        <v>22011.620900000002</v>
      </c>
      <c r="G27" s="32">
        <v>288617.04969999997</v>
      </c>
      <c r="H27" s="32">
        <v>7.0861523688341699E-2</v>
      </c>
    </row>
    <row r="28" spans="1:8" ht="14.25" x14ac:dyDescent="0.2">
      <c r="A28" s="32">
        <v>27</v>
      </c>
      <c r="B28" s="33">
        <v>75</v>
      </c>
      <c r="C28" s="32">
        <v>394</v>
      </c>
      <c r="D28" s="32">
        <v>269928.20512820501</v>
      </c>
      <c r="E28" s="32">
        <v>255640.623931624</v>
      </c>
      <c r="F28" s="32">
        <v>14287.581196581201</v>
      </c>
      <c r="G28" s="32">
        <v>255640.623931624</v>
      </c>
      <c r="H28" s="32">
        <v>5.2931042125794803E-2</v>
      </c>
    </row>
    <row r="29" spans="1:8" ht="14.25" x14ac:dyDescent="0.2">
      <c r="A29" s="32">
        <v>28</v>
      </c>
      <c r="B29" s="33">
        <v>76</v>
      </c>
      <c r="C29" s="32">
        <v>4208</v>
      </c>
      <c r="D29" s="32">
        <v>912486.22376752098</v>
      </c>
      <c r="E29" s="32">
        <v>851745.79590854701</v>
      </c>
      <c r="F29" s="32">
        <v>60740.427858974399</v>
      </c>
      <c r="G29" s="32">
        <v>851745.79590854701</v>
      </c>
      <c r="H29" s="32">
        <v>6.65658574089876E-2</v>
      </c>
    </row>
    <row r="30" spans="1:8" ht="14.25" x14ac:dyDescent="0.2">
      <c r="A30" s="32">
        <v>29</v>
      </c>
      <c r="B30" s="33">
        <v>99</v>
      </c>
      <c r="C30" s="32">
        <v>41</v>
      </c>
      <c r="D30" s="32">
        <v>21805.495726495701</v>
      </c>
      <c r="E30" s="32">
        <v>19246.982905982899</v>
      </c>
      <c r="F30" s="32">
        <v>2558.5128205128199</v>
      </c>
      <c r="G30" s="32">
        <v>19246.982905982899</v>
      </c>
      <c r="H30" s="32">
        <v>0.11733339395737701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2014-12-14T03:06:06Z</dcterms:modified>
</cp:coreProperties>
</file>