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<sst xmlns="http://schemas.openxmlformats.org/spreadsheetml/2006/main" count="116" uniqueCount="73">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</sst>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14179910.6406</v>
      </c>
      <c r="F3" s="25">
        <f>RA!I7</f>
        <v>1585371.5617</v>
      </c>
      <c r="G3" s="16">
        <f>E3-F3</f>
        <v>12594539.0789</v>
      </c>
      <c r="H3" s="27">
        <f>RA!J7</f>
        <v>11.1804058705473</v>
      </c>
      <c r="I3" s="20">
        <f>SUM(I4:I40)</f>
        <v>14179914.952151118</v>
      </c>
      <c r="J3" s="21">
        <f>SUM(J4:J40)</f>
        <v>12594538.883612696</v>
      </c>
      <c r="K3" s="22">
        <f>E3-I3</f>
        <v>-4.3115511182695627</v>
      </c>
      <c r="L3" s="22">
        <f>G3-J3</f>
        <v>0.19528730399906635</v>
      </c>
    </row>
    <row r="4" spans="1:13" x14ac:dyDescent="0.15">
      <c r="A4" s="42">
        <f>RA!A8</f>
        <v>41988</v>
      </c>
      <c r="B4" s="12">
        <v>12</v>
      </c>
      <c r="C4" s="39" t="s">
        <v>6</v>
      </c>
      <c r="D4" s="39"/>
      <c r="E4" s="15">
        <f>VLOOKUP(C4,RA!B8:D39,3,0)</f>
        <v>570888.77839999995</v>
      </c>
      <c r="F4" s="25">
        <f>VLOOKUP(C4,RA!B8:I43,8,0)</f>
        <v>126860.1297</v>
      </c>
      <c r="G4" s="16">
        <f t="shared" ref="G4:G40" si="0">E4-F4</f>
        <v>444028.64869999996</v>
      </c>
      <c r="H4" s="27">
        <f>RA!J8</f>
        <v>22.221513979578301</v>
      </c>
      <c r="I4" s="20">
        <f>VLOOKUP(B4,RMS!B:D,3,FALSE)</f>
        <v>570889.42964273505</v>
      </c>
      <c r="J4" s="21">
        <f>VLOOKUP(B4,RMS!B:E,4,FALSE)</f>
        <v>444028.65291453002</v>
      </c>
      <c r="K4" s="22">
        <f t="shared" ref="K4:K40" si="1">E4-I4</f>
        <v>-0.65124273509718478</v>
      </c>
      <c r="L4" s="22">
        <f t="shared" ref="L4:L40" si="2">G4-J4</f>
        <v>-4.2145300540141761E-3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70357.0864</v>
      </c>
      <c r="F5" s="25">
        <f>VLOOKUP(C5,RA!B9:I44,8,0)</f>
        <v>16305.1795</v>
      </c>
      <c r="G5" s="16">
        <f t="shared" si="0"/>
        <v>54051.906900000002</v>
      </c>
      <c r="H5" s="27">
        <f>RA!J9</f>
        <v>23.1748930126248</v>
      </c>
      <c r="I5" s="20">
        <f>VLOOKUP(B5,RMS!B:D,3,FALSE)</f>
        <v>70357.119595174299</v>
      </c>
      <c r="J5" s="21">
        <f>VLOOKUP(B5,RMS!B:E,4,FALSE)</f>
        <v>54051.905188132499</v>
      </c>
      <c r="K5" s="22">
        <f t="shared" si="1"/>
        <v>-3.3195174299180508E-2</v>
      </c>
      <c r="L5" s="22">
        <f t="shared" si="2"/>
        <v>1.7118675023084506E-3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91698.899699999994</v>
      </c>
      <c r="F6" s="25">
        <f>VLOOKUP(C6,RA!B10:I45,8,0)</f>
        <v>22130.110400000001</v>
      </c>
      <c r="G6" s="16">
        <f t="shared" si="0"/>
        <v>69568.789299999989</v>
      </c>
      <c r="H6" s="27">
        <f>RA!J10</f>
        <v>24.133452497685798</v>
      </c>
      <c r="I6" s="20">
        <f>VLOOKUP(B6,RMS!B:D,3,FALSE)</f>
        <v>91700.673500000004</v>
      </c>
      <c r="J6" s="21">
        <f>VLOOKUP(B6,RMS!B:E,4,FALSE)</f>
        <v>69568.788916239297</v>
      </c>
      <c r="K6" s="22">
        <f t="shared" si="1"/>
        <v>-1.7738000000099419</v>
      </c>
      <c r="L6" s="22">
        <f t="shared" si="2"/>
        <v>3.8376069278456271E-4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88369.372600000002</v>
      </c>
      <c r="F7" s="25">
        <f>VLOOKUP(C7,RA!B11:I46,8,0)</f>
        <v>18949.512900000002</v>
      </c>
      <c r="G7" s="16">
        <f t="shared" si="0"/>
        <v>69419.859700000001</v>
      </c>
      <c r="H7" s="27">
        <f>RA!J11</f>
        <v>21.443529972509999</v>
      </c>
      <c r="I7" s="20">
        <f>VLOOKUP(B7,RMS!B:D,3,FALSE)</f>
        <v>88369.400206837599</v>
      </c>
      <c r="J7" s="21">
        <f>VLOOKUP(B7,RMS!B:E,4,FALSE)</f>
        <v>69419.859170085503</v>
      </c>
      <c r="K7" s="22">
        <f t="shared" si="1"/>
        <v>-2.760683759697713E-2</v>
      </c>
      <c r="L7" s="22">
        <f t="shared" si="2"/>
        <v>5.2991449774708599E-4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272875.46289999998</v>
      </c>
      <c r="F8" s="25">
        <f>VLOOKUP(C8,RA!B12:I47,8,0)</f>
        <v>41541.953399999999</v>
      </c>
      <c r="G8" s="16">
        <f t="shared" si="0"/>
        <v>231333.50949999999</v>
      </c>
      <c r="H8" s="27">
        <f>RA!J12</f>
        <v>15.2237775278548</v>
      </c>
      <c r="I8" s="20">
        <f>VLOOKUP(B8,RMS!B:D,3,FALSE)</f>
        <v>272875.47655982903</v>
      </c>
      <c r="J8" s="21">
        <f>VLOOKUP(B8,RMS!B:E,4,FALSE)</f>
        <v>231333.50881965799</v>
      </c>
      <c r="K8" s="22">
        <f t="shared" si="1"/>
        <v>-1.365982904098928E-2</v>
      </c>
      <c r="L8" s="22">
        <f t="shared" si="2"/>
        <v>6.8034199648536742E-4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358478.09620000003</v>
      </c>
      <c r="F9" s="25">
        <f>VLOOKUP(C9,RA!B13:I48,8,0)</f>
        <v>76828.13</v>
      </c>
      <c r="G9" s="16">
        <f t="shared" si="0"/>
        <v>281649.96620000002</v>
      </c>
      <c r="H9" s="27">
        <f>RA!J13</f>
        <v>21.431750172299601</v>
      </c>
      <c r="I9" s="20">
        <f>VLOOKUP(B9,RMS!B:D,3,FALSE)</f>
        <v>358478.28662393201</v>
      </c>
      <c r="J9" s="21">
        <f>VLOOKUP(B9,RMS!B:E,4,FALSE)</f>
        <v>281649.96484957298</v>
      </c>
      <c r="K9" s="22">
        <f t="shared" si="1"/>
        <v>-0.19042393198469654</v>
      </c>
      <c r="L9" s="22">
        <f t="shared" si="2"/>
        <v>1.35042704641819E-3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215969.9492</v>
      </c>
      <c r="F10" s="25">
        <f>VLOOKUP(C10,RA!B14:I49,8,0)</f>
        <v>37407.298499999997</v>
      </c>
      <c r="G10" s="16">
        <f t="shared" si="0"/>
        <v>178562.6507</v>
      </c>
      <c r="H10" s="27">
        <f>RA!J14</f>
        <v>17.320603462919198</v>
      </c>
      <c r="I10" s="20">
        <f>VLOOKUP(B10,RMS!B:D,3,FALSE)</f>
        <v>215969.95209914501</v>
      </c>
      <c r="J10" s="21">
        <f>VLOOKUP(B10,RMS!B:E,4,FALSE)</f>
        <v>178562.652966667</v>
      </c>
      <c r="K10" s="22">
        <f t="shared" si="1"/>
        <v>-2.899145008996129E-3</v>
      </c>
      <c r="L10" s="22">
        <f t="shared" si="2"/>
        <v>-2.2666669974569231E-3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115204.8175</v>
      </c>
      <c r="F11" s="25">
        <f>VLOOKUP(C11,RA!B15:I50,8,0)</f>
        <v>17549.858800000002</v>
      </c>
      <c r="G11" s="16">
        <f t="shared" si="0"/>
        <v>97654.958700000003</v>
      </c>
      <c r="H11" s="27">
        <f>RA!J15</f>
        <v>15.233615382447001</v>
      </c>
      <c r="I11" s="20">
        <f>VLOOKUP(B11,RMS!B:D,3,FALSE)</f>
        <v>115204.955628205</v>
      </c>
      <c r="J11" s="21">
        <f>VLOOKUP(B11,RMS!B:E,4,FALSE)</f>
        <v>97654.959962393201</v>
      </c>
      <c r="K11" s="22">
        <f t="shared" si="1"/>
        <v>-0.13812820499879308</v>
      </c>
      <c r="L11" s="22">
        <f t="shared" si="2"/>
        <v>-1.2623931979760528E-3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508132.65350000001</v>
      </c>
      <c r="F12" s="25">
        <f>VLOOKUP(C12,RA!B16:I51,8,0)</f>
        <v>30538.769</v>
      </c>
      <c r="G12" s="16">
        <f t="shared" si="0"/>
        <v>477593.88450000004</v>
      </c>
      <c r="H12" s="27">
        <f>RA!J16</f>
        <v>6.0099993160545804</v>
      </c>
      <c r="I12" s="20">
        <f>VLOOKUP(B12,RMS!B:D,3,FALSE)</f>
        <v>508132.41164786299</v>
      </c>
      <c r="J12" s="21">
        <f>VLOOKUP(B12,RMS!B:E,4,FALSE)</f>
        <v>477593.88470085501</v>
      </c>
      <c r="K12" s="22">
        <f t="shared" si="1"/>
        <v>0.24185213702730834</v>
      </c>
      <c r="L12" s="22">
        <f t="shared" si="2"/>
        <v>-2.0085496362298727E-4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469361.10489999998</v>
      </c>
      <c r="F13" s="25">
        <f>VLOOKUP(C13,RA!B17:I52,8,0)</f>
        <v>53882.792200000004</v>
      </c>
      <c r="G13" s="16">
        <f t="shared" si="0"/>
        <v>415478.31269999995</v>
      </c>
      <c r="H13" s="27">
        <f>RA!J17</f>
        <v>11.480029264776899</v>
      </c>
      <c r="I13" s="20">
        <f>VLOOKUP(B13,RMS!B:D,3,FALSE)</f>
        <v>469361.20617521403</v>
      </c>
      <c r="J13" s="21">
        <f>VLOOKUP(B13,RMS!B:E,4,FALSE)</f>
        <v>415478.312702564</v>
      </c>
      <c r="K13" s="22">
        <f t="shared" si="1"/>
        <v>-0.10127521405229345</v>
      </c>
      <c r="L13" s="22">
        <f t="shared" si="2"/>
        <v>-2.5640474632382393E-6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1268752.7642000001</v>
      </c>
      <c r="F14" s="25">
        <f>VLOOKUP(C14,RA!B18:I53,8,0)</f>
        <v>170821.17360000001</v>
      </c>
      <c r="G14" s="16">
        <f t="shared" si="0"/>
        <v>1097931.5906</v>
      </c>
      <c r="H14" s="27">
        <f>RA!J18</f>
        <v>13.4637084875799</v>
      </c>
      <c r="I14" s="20">
        <f>VLOOKUP(B14,RMS!B:D,3,FALSE)</f>
        <v>1268752.6787794901</v>
      </c>
      <c r="J14" s="21">
        <f>VLOOKUP(B14,RMS!B:E,4,FALSE)</f>
        <v>1097931.57482479</v>
      </c>
      <c r="K14" s="22">
        <f t="shared" si="1"/>
        <v>8.5420510033145547E-2</v>
      </c>
      <c r="L14" s="22">
        <f t="shared" si="2"/>
        <v>1.5775209991261363E-2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498480.15970000002</v>
      </c>
      <c r="F15" s="25">
        <f>VLOOKUP(C15,RA!B19:I54,8,0)</f>
        <v>53764.1374</v>
      </c>
      <c r="G15" s="16">
        <f t="shared" si="0"/>
        <v>444716.02230000001</v>
      </c>
      <c r="H15" s="27">
        <f>RA!J19</f>
        <v>10.7856122964567</v>
      </c>
      <c r="I15" s="20">
        <f>VLOOKUP(B15,RMS!B:D,3,FALSE)</f>
        <v>498480.10338376102</v>
      </c>
      <c r="J15" s="21">
        <f>VLOOKUP(B15,RMS!B:E,4,FALSE)</f>
        <v>444716.02113846201</v>
      </c>
      <c r="K15" s="22">
        <f t="shared" si="1"/>
        <v>5.6316239002626389E-2</v>
      </c>
      <c r="L15" s="22">
        <f t="shared" si="2"/>
        <v>1.161538006272167E-3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1032392.2045</v>
      </c>
      <c r="F16" s="25">
        <f>VLOOKUP(C16,RA!B20:I55,8,0)</f>
        <v>66214.858699999997</v>
      </c>
      <c r="G16" s="16">
        <f t="shared" si="0"/>
        <v>966177.34580000001</v>
      </c>
      <c r="H16" s="27">
        <f>RA!J20</f>
        <v>6.4137309843470396</v>
      </c>
      <c r="I16" s="20">
        <f>VLOOKUP(B16,RMS!B:D,3,FALSE)</f>
        <v>1032392.3382</v>
      </c>
      <c r="J16" s="21">
        <f>VLOOKUP(B16,RMS!B:E,4,FALSE)</f>
        <v>966177.34580000001</v>
      </c>
      <c r="K16" s="22">
        <f t="shared" si="1"/>
        <v>-0.1337000000057742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307075.80550000002</v>
      </c>
      <c r="F17" s="25">
        <f>VLOOKUP(C17,RA!B21:I56,8,0)</f>
        <v>29729.785500000002</v>
      </c>
      <c r="G17" s="16">
        <f t="shared" si="0"/>
        <v>277346.02</v>
      </c>
      <c r="H17" s="27">
        <f>RA!J21</f>
        <v>9.6815786094225498</v>
      </c>
      <c r="I17" s="20">
        <f>VLOOKUP(B17,RMS!B:D,3,FALSE)</f>
        <v>307075.60571709397</v>
      </c>
      <c r="J17" s="21">
        <f>VLOOKUP(B17,RMS!B:E,4,FALSE)</f>
        <v>277346.01991282101</v>
      </c>
      <c r="K17" s="22">
        <f t="shared" si="1"/>
        <v>0.19978290604194626</v>
      </c>
      <c r="L17" s="22">
        <f t="shared" si="2"/>
        <v>8.7179010733962059E-5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848266.36419999995</v>
      </c>
      <c r="F18" s="25">
        <f>VLOOKUP(C18,RA!B22:I57,8,0)</f>
        <v>41507.712899999999</v>
      </c>
      <c r="G18" s="16">
        <f t="shared" si="0"/>
        <v>806758.65129999991</v>
      </c>
      <c r="H18" s="27">
        <f>RA!J22</f>
        <v>4.89324045509525</v>
      </c>
      <c r="I18" s="20">
        <f>VLOOKUP(B18,RMS!B:D,3,FALSE)</f>
        <v>848267.27399999998</v>
      </c>
      <c r="J18" s="21">
        <f>VLOOKUP(B18,RMS!B:E,4,FALSE)</f>
        <v>806758.64610000001</v>
      </c>
      <c r="K18" s="22">
        <f t="shared" si="1"/>
        <v>-0.9098000000230968</v>
      </c>
      <c r="L18" s="22">
        <f t="shared" si="2"/>
        <v>5.1999998977407813E-3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2165805.6183000002</v>
      </c>
      <c r="F19" s="25">
        <f>VLOOKUP(C19,RA!B23:I58,8,0)</f>
        <v>252369.9037</v>
      </c>
      <c r="G19" s="16">
        <f t="shared" si="0"/>
        <v>1913435.7146000003</v>
      </c>
      <c r="H19" s="27">
        <f>RA!J23</f>
        <v>11.652472482645599</v>
      </c>
      <c r="I19" s="20">
        <f>VLOOKUP(B19,RMS!B:D,3,FALSE)</f>
        <v>2165806.93666068</v>
      </c>
      <c r="J19" s="21">
        <f>VLOOKUP(B19,RMS!B:E,4,FALSE)</f>
        <v>1913435.7386042699</v>
      </c>
      <c r="K19" s="22">
        <f t="shared" si="1"/>
        <v>-1.318360679782927</v>
      </c>
      <c r="L19" s="22">
        <f t="shared" si="2"/>
        <v>-2.4004269624128938E-2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222806.47270000001</v>
      </c>
      <c r="F20" s="25">
        <f>VLOOKUP(C20,RA!B24:I59,8,0)</f>
        <v>34195.505899999996</v>
      </c>
      <c r="G20" s="16">
        <f t="shared" si="0"/>
        <v>188610.96680000002</v>
      </c>
      <c r="H20" s="27">
        <f>RA!J24</f>
        <v>15.3476267927112</v>
      </c>
      <c r="I20" s="20">
        <f>VLOOKUP(B20,RMS!B:D,3,FALSE)</f>
        <v>222806.47481609599</v>
      </c>
      <c r="J20" s="21">
        <f>VLOOKUP(B20,RMS!B:E,4,FALSE)</f>
        <v>188610.968256972</v>
      </c>
      <c r="K20" s="22">
        <f t="shared" si="1"/>
        <v>-2.1160959731787443E-3</v>
      </c>
      <c r="L20" s="22">
        <f t="shared" si="2"/>
        <v>-1.4569719787687063E-3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323880.65360000002</v>
      </c>
      <c r="F21" s="25">
        <f>VLOOKUP(C21,RA!B25:I60,8,0)</f>
        <v>20509.765200000002</v>
      </c>
      <c r="G21" s="16">
        <f t="shared" si="0"/>
        <v>303370.8884</v>
      </c>
      <c r="H21" s="27">
        <f>RA!J25</f>
        <v>6.3325070429584898</v>
      </c>
      <c r="I21" s="20">
        <f>VLOOKUP(B21,RMS!B:D,3,FALSE)</f>
        <v>323880.65465902002</v>
      </c>
      <c r="J21" s="21">
        <f>VLOOKUP(B21,RMS!B:E,4,FALSE)</f>
        <v>303370.842619256</v>
      </c>
      <c r="K21" s="22">
        <f t="shared" si="1"/>
        <v>-1.0590199963189662E-3</v>
      </c>
      <c r="L21" s="22">
        <f t="shared" si="2"/>
        <v>4.5780743996147066E-2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505348.9767</v>
      </c>
      <c r="F22" s="25">
        <f>VLOOKUP(C22,RA!B26:I61,8,0)</f>
        <v>113163.3786</v>
      </c>
      <c r="G22" s="16">
        <f t="shared" si="0"/>
        <v>392185.5981</v>
      </c>
      <c r="H22" s="27">
        <f>RA!J26</f>
        <v>22.3931152169285</v>
      </c>
      <c r="I22" s="20">
        <f>VLOOKUP(B22,RMS!B:D,3,FALSE)</f>
        <v>505348.92014725797</v>
      </c>
      <c r="J22" s="21">
        <f>VLOOKUP(B22,RMS!B:E,4,FALSE)</f>
        <v>392185.57501047698</v>
      </c>
      <c r="K22" s="22">
        <f t="shared" si="1"/>
        <v>5.655274202581495E-2</v>
      </c>
      <c r="L22" s="22">
        <f t="shared" si="2"/>
        <v>2.308952301973477E-2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223316.45490000001</v>
      </c>
      <c r="F23" s="25">
        <f>VLOOKUP(C23,RA!B27:I62,8,0)</f>
        <v>60522.9925</v>
      </c>
      <c r="G23" s="16">
        <f t="shared" si="0"/>
        <v>162793.46240000002</v>
      </c>
      <c r="H23" s="27">
        <f>RA!J27</f>
        <v>27.1018956158434</v>
      </c>
      <c r="I23" s="20">
        <f>VLOOKUP(B23,RMS!B:D,3,FALSE)</f>
        <v>223316.32576884501</v>
      </c>
      <c r="J23" s="21">
        <f>VLOOKUP(B23,RMS!B:E,4,FALSE)</f>
        <v>162793.47953865401</v>
      </c>
      <c r="K23" s="22">
        <f t="shared" si="1"/>
        <v>0.1291311550012324</v>
      </c>
      <c r="L23" s="22">
        <f t="shared" si="2"/>
        <v>-1.7138653987785801E-2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1125768.7682</v>
      </c>
      <c r="F24" s="25">
        <f>VLOOKUP(C24,RA!B28:I63,8,0)</f>
        <v>56288.644399999997</v>
      </c>
      <c r="G24" s="16">
        <f t="shared" si="0"/>
        <v>1069480.1237999999</v>
      </c>
      <c r="H24" s="27">
        <f>RA!J28</f>
        <v>5.0000182977184799</v>
      </c>
      <c r="I24" s="20">
        <f>VLOOKUP(B24,RMS!B:D,3,FALSE)</f>
        <v>1125768.7666424799</v>
      </c>
      <c r="J24" s="21">
        <f>VLOOKUP(B24,RMS!B:E,4,FALSE)</f>
        <v>1069480.1299884999</v>
      </c>
      <c r="K24" s="22">
        <f t="shared" si="1"/>
        <v>1.5575201250612736E-3</v>
      </c>
      <c r="L24" s="22">
        <f t="shared" si="2"/>
        <v>-6.1884999740868807E-3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644639.23289999994</v>
      </c>
      <c r="F25" s="25">
        <f>VLOOKUP(C25,RA!B29:I64,8,0)</f>
        <v>61603.892</v>
      </c>
      <c r="G25" s="16">
        <f t="shared" si="0"/>
        <v>583035.34089999995</v>
      </c>
      <c r="H25" s="27">
        <f>RA!J29</f>
        <v>9.5563361421343007</v>
      </c>
      <c r="I25" s="20">
        <f>VLOOKUP(B25,RMS!B:D,3,FALSE)</f>
        <v>644639.23200973496</v>
      </c>
      <c r="J25" s="21">
        <f>VLOOKUP(B25,RMS!B:E,4,FALSE)</f>
        <v>583035.27280863805</v>
      </c>
      <c r="K25" s="22">
        <f t="shared" si="1"/>
        <v>8.9026498608291149E-4</v>
      </c>
      <c r="L25" s="22">
        <f t="shared" si="2"/>
        <v>6.8091361899860203E-2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595485.21620000002</v>
      </c>
      <c r="F26" s="25">
        <f>VLOOKUP(C26,RA!B30:I65,8,0)</f>
        <v>59359.628199999999</v>
      </c>
      <c r="G26" s="16">
        <f t="shared" si="0"/>
        <v>536125.58799999999</v>
      </c>
      <c r="H26" s="27">
        <f>RA!J30</f>
        <v>9.9682790748013197</v>
      </c>
      <c r="I26" s="20">
        <f>VLOOKUP(B26,RMS!B:D,3,FALSE)</f>
        <v>595485.13726371701</v>
      </c>
      <c r="J26" s="21">
        <f>VLOOKUP(B26,RMS!B:E,4,FALSE)</f>
        <v>536125.56687586301</v>
      </c>
      <c r="K26" s="22">
        <f t="shared" si="1"/>
        <v>7.8936283010989428E-2</v>
      </c>
      <c r="L26" s="22">
        <f t="shared" si="2"/>
        <v>2.1124136983416975E-2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668198.34900000005</v>
      </c>
      <c r="F27" s="25">
        <f>VLOOKUP(C27,RA!B31:I66,8,0)</f>
        <v>30210.8158</v>
      </c>
      <c r="G27" s="16">
        <f t="shared" si="0"/>
        <v>637987.53320000006</v>
      </c>
      <c r="H27" s="27">
        <f>RA!J31</f>
        <v>4.5212347269657798</v>
      </c>
      <c r="I27" s="20">
        <f>VLOOKUP(B27,RMS!B:D,3,FALSE)</f>
        <v>668198.28285398195</v>
      </c>
      <c r="J27" s="21">
        <f>VLOOKUP(B27,RMS!B:E,4,FALSE)</f>
        <v>637987.46814867295</v>
      </c>
      <c r="K27" s="22">
        <f t="shared" si="1"/>
        <v>6.6146018099971116E-2</v>
      </c>
      <c r="L27" s="22">
        <f t="shared" si="2"/>
        <v>6.5051327110268176E-2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106880.46060000001</v>
      </c>
      <c r="F28" s="25">
        <f>VLOOKUP(C28,RA!B32:I67,8,0)</f>
        <v>31482.653200000001</v>
      </c>
      <c r="G28" s="16">
        <f t="shared" si="0"/>
        <v>75397.807400000005</v>
      </c>
      <c r="H28" s="27">
        <f>RA!J32</f>
        <v>29.455948283965402</v>
      </c>
      <c r="I28" s="20">
        <f>VLOOKUP(B28,RMS!B:D,3,FALSE)</f>
        <v>106880.40402899899</v>
      </c>
      <c r="J28" s="21">
        <f>VLOOKUP(B28,RMS!B:E,4,FALSE)</f>
        <v>75397.804028811093</v>
      </c>
      <c r="K28" s="22">
        <f t="shared" si="1"/>
        <v>5.6571001012343913E-2</v>
      </c>
      <c r="L28" s="22">
        <f t="shared" si="2"/>
        <v>3.3711889118421823E-3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209996.9621</v>
      </c>
      <c r="F31" s="25">
        <f>VLOOKUP(C31,RA!B35:I70,8,0)</f>
        <v>15635.2323</v>
      </c>
      <c r="G31" s="16">
        <f t="shared" si="0"/>
        <v>194361.7298</v>
      </c>
      <c r="H31" s="27">
        <f>RA!J35</f>
        <v>7.4454564216764902</v>
      </c>
      <c r="I31" s="20">
        <f>VLOOKUP(B31,RMS!B:D,3,FALSE)</f>
        <v>209996.96160000001</v>
      </c>
      <c r="J31" s="21">
        <f>VLOOKUP(B31,RMS!B:E,4,FALSE)</f>
        <v>194361.7285</v>
      </c>
      <c r="K31" s="22">
        <f t="shared" si="1"/>
        <v>4.999999946448952E-4</v>
      </c>
      <c r="L31" s="22">
        <f t="shared" si="2"/>
        <v>1.3000000035390258E-3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183564.10250000001</v>
      </c>
      <c r="F35" s="25">
        <f>VLOOKUP(C35,RA!B8:I74,8,0)</f>
        <v>8888.9410000000007</v>
      </c>
      <c r="G35" s="16">
        <f t="shared" si="0"/>
        <v>174675.16150000002</v>
      </c>
      <c r="H35" s="27">
        <f>RA!J39</f>
        <v>4.8424179231884397</v>
      </c>
      <c r="I35" s="20">
        <f>VLOOKUP(B35,RMS!B:D,3,FALSE)</f>
        <v>183564.102564103</v>
      </c>
      <c r="J35" s="21">
        <f>VLOOKUP(B35,RMS!B:E,4,FALSE)</f>
        <v>174675.162393162</v>
      </c>
      <c r="K35" s="22">
        <f t="shared" si="1"/>
        <v>-6.41029910184443E-5</v>
      </c>
      <c r="L35" s="22">
        <f t="shared" si="2"/>
        <v>-8.9316198136657476E-4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472018.47739999997</v>
      </c>
      <c r="F36" s="25">
        <f>VLOOKUP(C36,RA!B8:I75,8,0)</f>
        <v>35668.635499999997</v>
      </c>
      <c r="G36" s="16">
        <f t="shared" si="0"/>
        <v>436349.8419</v>
      </c>
      <c r="H36" s="27">
        <f>RA!J40</f>
        <v>7.5566184816476003</v>
      </c>
      <c r="I36" s="20">
        <f>VLOOKUP(B36,RMS!B:D,3,FALSE)</f>
        <v>472018.46530854702</v>
      </c>
      <c r="J36" s="21">
        <f>VLOOKUP(B36,RMS!B:E,4,FALSE)</f>
        <v>436349.84374444402</v>
      </c>
      <c r="K36" s="22">
        <f t="shared" si="1"/>
        <v>1.2091452954337001E-2</v>
      </c>
      <c r="L36" s="22">
        <f t="shared" si="2"/>
        <v>-1.8444440211169422E-3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15897.376099999999</v>
      </c>
      <c r="F40" s="25">
        <f>VLOOKUP(C40,RA!B8:I78,8,0)</f>
        <v>1440.1709000000001</v>
      </c>
      <c r="G40" s="16">
        <f t="shared" si="0"/>
        <v>14457.2052</v>
      </c>
      <c r="H40" s="27">
        <f>RA!J43</f>
        <v>0</v>
      </c>
      <c r="I40" s="20">
        <f>VLOOKUP(B40,RMS!B:D,3,FALSE)</f>
        <v>15897.376068376099</v>
      </c>
      <c r="J40" s="21">
        <f>VLOOKUP(B40,RMS!B:E,4,FALSE)</f>
        <v>14457.2051282051</v>
      </c>
      <c r="K40" s="22">
        <f t="shared" si="1"/>
        <v>3.1623900213162415E-5</v>
      </c>
      <c r="L40" s="22">
        <f t="shared" si="2"/>
        <v>7.1794900577515364E-5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activeCell="B26" sqref="B26:C26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14179910.6406</v>
      </c>
      <c r="E7" s="66">
        <v>17049174</v>
      </c>
      <c r="F7" s="67">
        <v>83.1706605880144</v>
      </c>
      <c r="G7" s="66">
        <v>21110713.890999999</v>
      </c>
      <c r="H7" s="67">
        <v>-32.830738392768303</v>
      </c>
      <c r="I7" s="66">
        <v>1585371.5617</v>
      </c>
      <c r="J7" s="67">
        <v>11.1804058705473</v>
      </c>
      <c r="K7" s="66">
        <v>1762905.3415000001</v>
      </c>
      <c r="L7" s="67">
        <v>8.3507613745434206</v>
      </c>
      <c r="M7" s="67">
        <v>-0.100705225414396</v>
      </c>
      <c r="N7" s="66">
        <v>244691882.21579999</v>
      </c>
      <c r="O7" s="66">
        <v>6737572067.1638002</v>
      </c>
      <c r="P7" s="66">
        <v>787123</v>
      </c>
      <c r="Q7" s="66">
        <v>1104704</v>
      </c>
      <c r="R7" s="67">
        <v>-28.7480628295</v>
      </c>
      <c r="S7" s="66">
        <v>18.0148599908782</v>
      </c>
      <c r="T7" s="66">
        <v>18.899748049432301</v>
      </c>
      <c r="U7" s="68">
        <v>-4.91198965188818</v>
      </c>
      <c r="V7" s="56"/>
      <c r="W7" s="56"/>
    </row>
    <row r="8" spans="1:23" ht="14.25" thickBot="1" x14ac:dyDescent="0.2">
      <c r="A8" s="53">
        <v>41988</v>
      </c>
      <c r="B8" s="43" t="s">
        <v>6</v>
      </c>
      <c r="C8" s="44"/>
      <c r="D8" s="69">
        <v>570888.77839999995</v>
      </c>
      <c r="E8" s="69">
        <v>619800</v>
      </c>
      <c r="F8" s="70">
        <v>92.108547660535706</v>
      </c>
      <c r="G8" s="69">
        <v>709097.71270000003</v>
      </c>
      <c r="H8" s="70">
        <v>-19.490816543991901</v>
      </c>
      <c r="I8" s="69">
        <v>126860.1297</v>
      </c>
      <c r="J8" s="70">
        <v>22.221513979578301</v>
      </c>
      <c r="K8" s="69">
        <v>115227.9359</v>
      </c>
      <c r="L8" s="70">
        <v>16.2499376089159</v>
      </c>
      <c r="M8" s="70">
        <v>0.10094942436611</v>
      </c>
      <c r="N8" s="69">
        <v>9450373.1815000009</v>
      </c>
      <c r="O8" s="69">
        <v>256201998.59290001</v>
      </c>
      <c r="P8" s="69">
        <v>22594</v>
      </c>
      <c r="Q8" s="69">
        <v>31600</v>
      </c>
      <c r="R8" s="70">
        <v>-28.5</v>
      </c>
      <c r="S8" s="69">
        <v>25.267273541648201</v>
      </c>
      <c r="T8" s="69">
        <v>24.944361107594901</v>
      </c>
      <c r="U8" s="71">
        <v>1.27798685331454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70357.0864</v>
      </c>
      <c r="E9" s="69">
        <v>66273</v>
      </c>
      <c r="F9" s="70">
        <v>106.162519276327</v>
      </c>
      <c r="G9" s="69">
        <v>129515.33590000001</v>
      </c>
      <c r="H9" s="70">
        <v>-45.676636738738502</v>
      </c>
      <c r="I9" s="69">
        <v>16305.1795</v>
      </c>
      <c r="J9" s="70">
        <v>23.1748930126248</v>
      </c>
      <c r="K9" s="69">
        <v>29087.507799999999</v>
      </c>
      <c r="L9" s="70">
        <v>22.458736332552</v>
      </c>
      <c r="M9" s="70">
        <v>-0.43944391482036799</v>
      </c>
      <c r="N9" s="69">
        <v>1462821.3647</v>
      </c>
      <c r="O9" s="69">
        <v>43501756.854400001</v>
      </c>
      <c r="P9" s="69">
        <v>4173</v>
      </c>
      <c r="Q9" s="69">
        <v>8799</v>
      </c>
      <c r="R9" s="70">
        <v>-52.574156154108401</v>
      </c>
      <c r="S9" s="69">
        <v>16.860073424394901</v>
      </c>
      <c r="T9" s="69">
        <v>17.801214990339801</v>
      </c>
      <c r="U9" s="71">
        <v>-5.5820727600340696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91698.899699999994</v>
      </c>
      <c r="E10" s="69">
        <v>97562</v>
      </c>
      <c r="F10" s="70">
        <v>93.990385293454395</v>
      </c>
      <c r="G10" s="69">
        <v>170947.79689999999</v>
      </c>
      <c r="H10" s="70">
        <v>-46.358536721218201</v>
      </c>
      <c r="I10" s="69">
        <v>22130.110400000001</v>
      </c>
      <c r="J10" s="70">
        <v>24.133452497685798</v>
      </c>
      <c r="K10" s="69">
        <v>42784.0461</v>
      </c>
      <c r="L10" s="70">
        <v>25.0275504427984</v>
      </c>
      <c r="M10" s="70">
        <v>-0.48274853789483002</v>
      </c>
      <c r="N10" s="69">
        <v>1716530.166</v>
      </c>
      <c r="O10" s="69">
        <v>60526968.5502</v>
      </c>
      <c r="P10" s="69">
        <v>70418</v>
      </c>
      <c r="Q10" s="69">
        <v>102516</v>
      </c>
      <c r="R10" s="70">
        <v>-31.310234499980499</v>
      </c>
      <c r="S10" s="69">
        <v>1.30220823795052</v>
      </c>
      <c r="T10" s="69">
        <v>1.6359189063170601</v>
      </c>
      <c r="U10" s="71">
        <v>-25.6265210617733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88369.372600000002</v>
      </c>
      <c r="E11" s="69">
        <v>86829</v>
      </c>
      <c r="F11" s="70">
        <v>101.774030105149</v>
      </c>
      <c r="G11" s="69">
        <v>115241.3299</v>
      </c>
      <c r="H11" s="70">
        <v>-23.317986110814601</v>
      </c>
      <c r="I11" s="69">
        <v>18949.512900000002</v>
      </c>
      <c r="J11" s="70">
        <v>21.443529972509999</v>
      </c>
      <c r="K11" s="69">
        <v>21262.291799999999</v>
      </c>
      <c r="L11" s="70">
        <v>18.450231196091</v>
      </c>
      <c r="M11" s="70">
        <v>-0.108773735294142</v>
      </c>
      <c r="N11" s="69">
        <v>1414979.0921</v>
      </c>
      <c r="O11" s="69">
        <v>25880825.537300002</v>
      </c>
      <c r="P11" s="69">
        <v>3764</v>
      </c>
      <c r="Q11" s="69">
        <v>5343</v>
      </c>
      <c r="R11" s="70">
        <v>-29.552685757065301</v>
      </c>
      <c r="S11" s="69">
        <v>23.4775166312434</v>
      </c>
      <c r="T11" s="69">
        <v>23.015752723189198</v>
      </c>
      <c r="U11" s="71">
        <v>1.9668345477376099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272875.46289999998</v>
      </c>
      <c r="E12" s="69">
        <v>409245</v>
      </c>
      <c r="F12" s="70">
        <v>66.6777756356217</v>
      </c>
      <c r="G12" s="69">
        <v>301136.73420000001</v>
      </c>
      <c r="H12" s="70">
        <v>-9.3848634491832907</v>
      </c>
      <c r="I12" s="69">
        <v>41541.953399999999</v>
      </c>
      <c r="J12" s="70">
        <v>15.2237775278548</v>
      </c>
      <c r="K12" s="69">
        <v>-8093.7456000000002</v>
      </c>
      <c r="L12" s="70">
        <v>-2.68773108053451</v>
      </c>
      <c r="M12" s="70">
        <v>-6.1325993493049697</v>
      </c>
      <c r="N12" s="69">
        <v>4494078.4457999999</v>
      </c>
      <c r="O12" s="69">
        <v>91271640.6329</v>
      </c>
      <c r="P12" s="69">
        <v>2568</v>
      </c>
      <c r="Q12" s="69">
        <v>3763</v>
      </c>
      <c r="R12" s="70">
        <v>-31.756577199043299</v>
      </c>
      <c r="S12" s="69">
        <v>106.259915459502</v>
      </c>
      <c r="T12" s="69">
        <v>113.374485756046</v>
      </c>
      <c r="U12" s="71">
        <v>-6.6954413296665001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358478.09620000003</v>
      </c>
      <c r="E13" s="69">
        <v>458700</v>
      </c>
      <c r="F13" s="70">
        <v>78.150882101591506</v>
      </c>
      <c r="G13" s="69">
        <v>649841.84970000002</v>
      </c>
      <c r="H13" s="70">
        <v>-44.836101835317102</v>
      </c>
      <c r="I13" s="69">
        <v>76828.13</v>
      </c>
      <c r="J13" s="70">
        <v>21.431750172299601</v>
      </c>
      <c r="K13" s="69">
        <v>131432.48389999999</v>
      </c>
      <c r="L13" s="70">
        <v>20.225303119624598</v>
      </c>
      <c r="M13" s="70">
        <v>-0.41545554249393601</v>
      </c>
      <c r="N13" s="69">
        <v>6309987.1426999997</v>
      </c>
      <c r="O13" s="69">
        <v>130029640.1759</v>
      </c>
      <c r="P13" s="69">
        <v>9710</v>
      </c>
      <c r="Q13" s="69">
        <v>13223</v>
      </c>
      <c r="R13" s="70">
        <v>-26.567344778038301</v>
      </c>
      <c r="S13" s="69">
        <v>36.9184445108136</v>
      </c>
      <c r="T13" s="69">
        <v>36.98887529305</v>
      </c>
      <c r="U13" s="71">
        <v>-0.19077396994815499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215969.9492</v>
      </c>
      <c r="E14" s="69">
        <v>214378</v>
      </c>
      <c r="F14" s="70">
        <v>100.74258981798501</v>
      </c>
      <c r="G14" s="69">
        <v>328346.16230000003</v>
      </c>
      <c r="H14" s="70">
        <v>-34.224920526808297</v>
      </c>
      <c r="I14" s="69">
        <v>37407.298499999997</v>
      </c>
      <c r="J14" s="70">
        <v>17.320603462919198</v>
      </c>
      <c r="K14" s="69">
        <v>66531.893500000006</v>
      </c>
      <c r="L14" s="70">
        <v>20.2627291374314</v>
      </c>
      <c r="M14" s="70">
        <v>-0.43775388716390601</v>
      </c>
      <c r="N14" s="69">
        <v>3634458.3706999999</v>
      </c>
      <c r="O14" s="69">
        <v>63869143.173799999</v>
      </c>
      <c r="P14" s="69">
        <v>3099</v>
      </c>
      <c r="Q14" s="69">
        <v>4382</v>
      </c>
      <c r="R14" s="70">
        <v>-29.278868096759499</v>
      </c>
      <c r="S14" s="69">
        <v>69.690206260083897</v>
      </c>
      <c r="T14" s="69">
        <v>68.4888972387038</v>
      </c>
      <c r="U14" s="71">
        <v>1.7237845686621001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115204.8175</v>
      </c>
      <c r="E15" s="69">
        <v>153530</v>
      </c>
      <c r="F15" s="70">
        <v>75.037333094509194</v>
      </c>
      <c r="G15" s="69">
        <v>194714.19760000001</v>
      </c>
      <c r="H15" s="70">
        <v>-40.833889403039599</v>
      </c>
      <c r="I15" s="69">
        <v>17549.858800000002</v>
      </c>
      <c r="J15" s="70">
        <v>15.233615382447001</v>
      </c>
      <c r="K15" s="69">
        <v>36812.132100000003</v>
      </c>
      <c r="L15" s="70">
        <v>18.905725701431901</v>
      </c>
      <c r="M15" s="70">
        <v>-0.52325883346485103</v>
      </c>
      <c r="N15" s="69">
        <v>2065478.2246999999</v>
      </c>
      <c r="O15" s="69">
        <v>49075612.159299999</v>
      </c>
      <c r="P15" s="69">
        <v>4013</v>
      </c>
      <c r="Q15" s="69">
        <v>5686</v>
      </c>
      <c r="R15" s="70">
        <v>-29.423144565599699</v>
      </c>
      <c r="S15" s="69">
        <v>28.707903688013999</v>
      </c>
      <c r="T15" s="69">
        <v>28.262485033415398</v>
      </c>
      <c r="U15" s="71">
        <v>1.55155409269578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508132.65350000001</v>
      </c>
      <c r="E16" s="69">
        <v>528700</v>
      </c>
      <c r="F16" s="70">
        <v>96.1098266502743</v>
      </c>
      <c r="G16" s="69">
        <v>687944.88439999998</v>
      </c>
      <c r="H16" s="70">
        <v>-26.137592556826</v>
      </c>
      <c r="I16" s="69">
        <v>30538.769</v>
      </c>
      <c r="J16" s="70">
        <v>6.0099993160545804</v>
      </c>
      <c r="K16" s="69">
        <v>63046.045899999997</v>
      </c>
      <c r="L16" s="70">
        <v>9.1644036215177902</v>
      </c>
      <c r="M16" s="70">
        <v>-0.51561166820138404</v>
      </c>
      <c r="N16" s="69">
        <v>9520510.3274000008</v>
      </c>
      <c r="O16" s="69">
        <v>345322285.74550003</v>
      </c>
      <c r="P16" s="69">
        <v>25814</v>
      </c>
      <c r="Q16" s="69">
        <v>44935</v>
      </c>
      <c r="R16" s="70">
        <v>-42.552575943028799</v>
      </c>
      <c r="S16" s="69">
        <v>19.6843826412025</v>
      </c>
      <c r="T16" s="69">
        <v>19.309704321798201</v>
      </c>
      <c r="U16" s="71">
        <v>1.9034293644548299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469361.10489999998</v>
      </c>
      <c r="E17" s="69">
        <v>624700</v>
      </c>
      <c r="F17" s="70">
        <v>75.133841027693293</v>
      </c>
      <c r="G17" s="69">
        <v>791350.90659999999</v>
      </c>
      <c r="H17" s="70">
        <v>-40.688624858397297</v>
      </c>
      <c r="I17" s="69">
        <v>53882.792200000004</v>
      </c>
      <c r="J17" s="70">
        <v>11.480029264776899</v>
      </c>
      <c r="K17" s="69">
        <v>59897.270299999996</v>
      </c>
      <c r="L17" s="70">
        <v>7.5689899133806096</v>
      </c>
      <c r="M17" s="70">
        <v>-0.100413225341923</v>
      </c>
      <c r="N17" s="69">
        <v>6887241.4937000005</v>
      </c>
      <c r="O17" s="69">
        <v>322954902.47479999</v>
      </c>
      <c r="P17" s="69">
        <v>9501</v>
      </c>
      <c r="Q17" s="69">
        <v>11833</v>
      </c>
      <c r="R17" s="70">
        <v>-19.707597397109801</v>
      </c>
      <c r="S17" s="69">
        <v>49.401231965056297</v>
      </c>
      <c r="T17" s="69">
        <v>39.3353179667033</v>
      </c>
      <c r="U17" s="71">
        <v>20.3758359821332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1268752.7642000001</v>
      </c>
      <c r="E18" s="69">
        <v>1448300</v>
      </c>
      <c r="F18" s="70">
        <v>87.6028974798039</v>
      </c>
      <c r="G18" s="69">
        <v>3589137.0427000001</v>
      </c>
      <c r="H18" s="70">
        <v>-64.650200059077306</v>
      </c>
      <c r="I18" s="69">
        <v>170821.17360000001</v>
      </c>
      <c r="J18" s="70">
        <v>13.4637084875799</v>
      </c>
      <c r="K18" s="69">
        <v>-129352.0183</v>
      </c>
      <c r="L18" s="70">
        <v>-3.6039866062816102</v>
      </c>
      <c r="M18" s="70">
        <v>-2.3205914824136902</v>
      </c>
      <c r="N18" s="69">
        <v>23994409.139400002</v>
      </c>
      <c r="O18" s="69">
        <v>765154432.02040005</v>
      </c>
      <c r="P18" s="69">
        <v>63428</v>
      </c>
      <c r="Q18" s="69">
        <v>108170</v>
      </c>
      <c r="R18" s="70">
        <v>-41.362669871498603</v>
      </c>
      <c r="S18" s="69">
        <v>20.0030391026045</v>
      </c>
      <c r="T18" s="69">
        <v>20.460670956827201</v>
      </c>
      <c r="U18" s="71">
        <v>-2.2878116263998098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498480.15970000002</v>
      </c>
      <c r="E19" s="69">
        <v>583800</v>
      </c>
      <c r="F19" s="70">
        <v>85.3854333162042</v>
      </c>
      <c r="G19" s="69">
        <v>709476.47420000006</v>
      </c>
      <c r="H19" s="70">
        <v>-29.7397196627158</v>
      </c>
      <c r="I19" s="69">
        <v>53764.1374</v>
      </c>
      <c r="J19" s="70">
        <v>10.7856122964567</v>
      </c>
      <c r="K19" s="69">
        <v>82690.279200000004</v>
      </c>
      <c r="L19" s="70">
        <v>11.655112214008399</v>
      </c>
      <c r="M19" s="70">
        <v>-0.34981308661490201</v>
      </c>
      <c r="N19" s="69">
        <v>9820676.4919000007</v>
      </c>
      <c r="O19" s="69">
        <v>257296142.06459999</v>
      </c>
      <c r="P19" s="69">
        <v>12610</v>
      </c>
      <c r="Q19" s="69">
        <v>20828</v>
      </c>
      <c r="R19" s="70">
        <v>-39.456500864221297</v>
      </c>
      <c r="S19" s="69">
        <v>39.530543988897698</v>
      </c>
      <c r="T19" s="69">
        <v>34.711320712502399</v>
      </c>
      <c r="U19" s="71">
        <v>12.1911382695589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1032392.2045</v>
      </c>
      <c r="E20" s="69">
        <v>842800</v>
      </c>
      <c r="F20" s="70">
        <v>122.49551548410101</v>
      </c>
      <c r="G20" s="69">
        <v>989331.22259999998</v>
      </c>
      <c r="H20" s="70">
        <v>4.3525344107541803</v>
      </c>
      <c r="I20" s="69">
        <v>66214.858699999997</v>
      </c>
      <c r="J20" s="70">
        <v>6.4137309843470396</v>
      </c>
      <c r="K20" s="69">
        <v>61874.783900000002</v>
      </c>
      <c r="L20" s="70">
        <v>6.2542030905878798</v>
      </c>
      <c r="M20" s="70">
        <v>7.0142868006040998E-2</v>
      </c>
      <c r="N20" s="69">
        <v>14457114.4463</v>
      </c>
      <c r="O20" s="69">
        <v>398870022.41610003</v>
      </c>
      <c r="P20" s="69">
        <v>36162</v>
      </c>
      <c r="Q20" s="69">
        <v>46635</v>
      </c>
      <c r="R20" s="70">
        <v>-22.457381794789299</v>
      </c>
      <c r="S20" s="69">
        <v>28.549090329627798</v>
      </c>
      <c r="T20" s="69">
        <v>24.681113277581201</v>
      </c>
      <c r="U20" s="71">
        <v>13.5485124302978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307075.80550000002</v>
      </c>
      <c r="E21" s="69">
        <v>338000</v>
      </c>
      <c r="F21" s="70">
        <v>90.850830029585794</v>
      </c>
      <c r="G21" s="69">
        <v>420979.76699999999</v>
      </c>
      <c r="H21" s="70">
        <v>-27.056873139463701</v>
      </c>
      <c r="I21" s="69">
        <v>29729.785500000002</v>
      </c>
      <c r="J21" s="70">
        <v>9.6815786094225498</v>
      </c>
      <c r="K21" s="69">
        <v>54896.952400000002</v>
      </c>
      <c r="L21" s="70">
        <v>13.0402828599599</v>
      </c>
      <c r="M21" s="70">
        <v>-0.45844378967747601</v>
      </c>
      <c r="N21" s="69">
        <v>5449491.9709999999</v>
      </c>
      <c r="O21" s="69">
        <v>150550091.92500001</v>
      </c>
      <c r="P21" s="69">
        <v>28047</v>
      </c>
      <c r="Q21" s="69">
        <v>38581</v>
      </c>
      <c r="R21" s="70">
        <v>-27.303595033824902</v>
      </c>
      <c r="S21" s="69">
        <v>10.948615021214399</v>
      </c>
      <c r="T21" s="69">
        <v>11.0909421373215</v>
      </c>
      <c r="U21" s="71">
        <v>-1.2999554357451999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848266.36419999995</v>
      </c>
      <c r="E22" s="69">
        <v>896000</v>
      </c>
      <c r="F22" s="70">
        <v>94.672585290178603</v>
      </c>
      <c r="G22" s="69">
        <v>1213246.247</v>
      </c>
      <c r="H22" s="70">
        <v>-30.082918756393202</v>
      </c>
      <c r="I22" s="69">
        <v>41507.712899999999</v>
      </c>
      <c r="J22" s="70">
        <v>4.89324045509525</v>
      </c>
      <c r="K22" s="69">
        <v>165598.47399999999</v>
      </c>
      <c r="L22" s="70">
        <v>13.649205543349201</v>
      </c>
      <c r="M22" s="70">
        <v>-0.74934725002357205</v>
      </c>
      <c r="N22" s="69">
        <v>14640092.739700001</v>
      </c>
      <c r="O22" s="69">
        <v>456809828.44639999</v>
      </c>
      <c r="P22" s="69">
        <v>52064</v>
      </c>
      <c r="Q22" s="69">
        <v>78113</v>
      </c>
      <c r="R22" s="70">
        <v>-33.3478422285663</v>
      </c>
      <c r="S22" s="69">
        <v>16.2927620659189</v>
      </c>
      <c r="T22" s="69">
        <v>16.690783164134</v>
      </c>
      <c r="U22" s="71">
        <v>-2.4429320001408601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2165805.6183000002</v>
      </c>
      <c r="E23" s="69">
        <v>2137400</v>
      </c>
      <c r="F23" s="70">
        <v>101.32897998970699</v>
      </c>
      <c r="G23" s="69">
        <v>2593713.8536999999</v>
      </c>
      <c r="H23" s="70">
        <v>-16.497896820405899</v>
      </c>
      <c r="I23" s="69">
        <v>252369.9037</v>
      </c>
      <c r="J23" s="70">
        <v>11.652472482645599</v>
      </c>
      <c r="K23" s="69">
        <v>171892.2464</v>
      </c>
      <c r="L23" s="70">
        <v>6.6272633025725396</v>
      </c>
      <c r="M23" s="70">
        <v>0.46818666336307802</v>
      </c>
      <c r="N23" s="69">
        <v>36802876.446099997</v>
      </c>
      <c r="O23" s="69">
        <v>1006298755.7176</v>
      </c>
      <c r="P23" s="69">
        <v>72298</v>
      </c>
      <c r="Q23" s="69">
        <v>103881</v>
      </c>
      <c r="R23" s="70">
        <v>-30.403057344461502</v>
      </c>
      <c r="S23" s="69">
        <v>29.956646356745701</v>
      </c>
      <c r="T23" s="69">
        <v>29.762348750011999</v>
      </c>
      <c r="U23" s="71">
        <v>0.64859598908310601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222806.47270000001</v>
      </c>
      <c r="E24" s="69">
        <v>293713</v>
      </c>
      <c r="F24" s="70">
        <v>75.858566934388307</v>
      </c>
      <c r="G24" s="69">
        <v>339895.17109999998</v>
      </c>
      <c r="H24" s="70">
        <v>-34.448473634110996</v>
      </c>
      <c r="I24" s="69">
        <v>34195.505899999996</v>
      </c>
      <c r="J24" s="70">
        <v>15.3476267927112</v>
      </c>
      <c r="K24" s="69">
        <v>57255.611900000004</v>
      </c>
      <c r="L24" s="70">
        <v>16.845079532817198</v>
      </c>
      <c r="M24" s="70">
        <v>-0.40275713130576102</v>
      </c>
      <c r="N24" s="69">
        <v>4042789.7694999999</v>
      </c>
      <c r="O24" s="69">
        <v>105832716.0546</v>
      </c>
      <c r="P24" s="69">
        <v>23738</v>
      </c>
      <c r="Q24" s="69">
        <v>33020</v>
      </c>
      <c r="R24" s="70">
        <v>-28.110236220472402</v>
      </c>
      <c r="S24" s="69">
        <v>9.3860676004718204</v>
      </c>
      <c r="T24" s="69">
        <v>10.335416959418501</v>
      </c>
      <c r="U24" s="71">
        <v>-10.1144526052529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323880.65360000002</v>
      </c>
      <c r="E25" s="69">
        <v>383899</v>
      </c>
      <c r="F25" s="70">
        <v>84.366110252957199</v>
      </c>
      <c r="G25" s="69">
        <v>526829.73899999994</v>
      </c>
      <c r="H25" s="70">
        <v>-38.522708643066899</v>
      </c>
      <c r="I25" s="69">
        <v>20509.765200000002</v>
      </c>
      <c r="J25" s="70">
        <v>6.3325070429584898</v>
      </c>
      <c r="K25" s="69">
        <v>37778.47</v>
      </c>
      <c r="L25" s="70">
        <v>7.1709068800309304</v>
      </c>
      <c r="M25" s="70">
        <v>-0.45710439835175998</v>
      </c>
      <c r="N25" s="69">
        <v>5487649.9901000001</v>
      </c>
      <c r="O25" s="69">
        <v>108267590.72239999</v>
      </c>
      <c r="P25" s="69">
        <v>17097</v>
      </c>
      <c r="Q25" s="69">
        <v>24282</v>
      </c>
      <c r="R25" s="70">
        <v>-29.5898196194712</v>
      </c>
      <c r="S25" s="69">
        <v>18.943712557758701</v>
      </c>
      <c r="T25" s="69">
        <v>18.277997965571199</v>
      </c>
      <c r="U25" s="71">
        <v>3.5141717345938801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505348.9767</v>
      </c>
      <c r="E26" s="69">
        <v>497900</v>
      </c>
      <c r="F26" s="70">
        <v>101.496078871259</v>
      </c>
      <c r="G26" s="69">
        <v>563874.52679999999</v>
      </c>
      <c r="H26" s="70">
        <v>-10.37917964341</v>
      </c>
      <c r="I26" s="69">
        <v>113163.3786</v>
      </c>
      <c r="J26" s="70">
        <v>22.3931152169285</v>
      </c>
      <c r="K26" s="69">
        <v>122643.0318</v>
      </c>
      <c r="L26" s="70">
        <v>21.750057144095798</v>
      </c>
      <c r="M26" s="70">
        <v>-7.7294674315121006E-2</v>
      </c>
      <c r="N26" s="69">
        <v>8837072.3964000009</v>
      </c>
      <c r="O26" s="69">
        <v>217398536.4515</v>
      </c>
      <c r="P26" s="69">
        <v>41292</v>
      </c>
      <c r="Q26" s="69">
        <v>54388</v>
      </c>
      <c r="R26" s="70">
        <v>-24.0788409207914</v>
      </c>
      <c r="S26" s="69">
        <v>12.238423343504801</v>
      </c>
      <c r="T26" s="69">
        <v>12.725017084651</v>
      </c>
      <c r="U26" s="71">
        <v>-3.9759512111049502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223316.45490000001</v>
      </c>
      <c r="E27" s="69">
        <v>292510</v>
      </c>
      <c r="F27" s="70">
        <v>76.344895866808002</v>
      </c>
      <c r="G27" s="69">
        <v>329532.97330000001</v>
      </c>
      <c r="H27" s="70">
        <v>-32.232440151991298</v>
      </c>
      <c r="I27" s="69">
        <v>60522.9925</v>
      </c>
      <c r="J27" s="70">
        <v>27.1018956158434</v>
      </c>
      <c r="K27" s="69">
        <v>96811.572</v>
      </c>
      <c r="L27" s="70">
        <v>29.378417288719898</v>
      </c>
      <c r="M27" s="70">
        <v>-0.37483720954350402</v>
      </c>
      <c r="N27" s="69">
        <v>3924096.8417000002</v>
      </c>
      <c r="O27" s="69">
        <v>97698059.070299998</v>
      </c>
      <c r="P27" s="69">
        <v>30729</v>
      </c>
      <c r="Q27" s="69">
        <v>44354</v>
      </c>
      <c r="R27" s="70">
        <v>-30.718762682057999</v>
      </c>
      <c r="S27" s="69">
        <v>7.2672867616909098</v>
      </c>
      <c r="T27" s="69">
        <v>7.7134530346755703</v>
      </c>
      <c r="U27" s="71">
        <v>-6.1393789403852104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1125768.7682</v>
      </c>
      <c r="E28" s="69">
        <v>1578000</v>
      </c>
      <c r="F28" s="70">
        <v>71.341493548795995</v>
      </c>
      <c r="G28" s="69">
        <v>1527415.8259000001</v>
      </c>
      <c r="H28" s="70">
        <v>-26.295855450059701</v>
      </c>
      <c r="I28" s="69">
        <v>56288.644399999997</v>
      </c>
      <c r="J28" s="70">
        <v>5.0000182977184799</v>
      </c>
      <c r="K28" s="69">
        <v>45393.826200000003</v>
      </c>
      <c r="L28" s="70">
        <v>2.9719363535632199</v>
      </c>
      <c r="M28" s="70">
        <v>0.24000660688963901</v>
      </c>
      <c r="N28" s="69">
        <v>18632670.8992</v>
      </c>
      <c r="O28" s="69">
        <v>352123915.02389997</v>
      </c>
      <c r="P28" s="69">
        <v>45618</v>
      </c>
      <c r="Q28" s="69">
        <v>59551</v>
      </c>
      <c r="R28" s="70">
        <v>-23.396752363520299</v>
      </c>
      <c r="S28" s="69">
        <v>24.678170200359499</v>
      </c>
      <c r="T28" s="69">
        <v>30.288113511108101</v>
      </c>
      <c r="U28" s="71">
        <v>-22.7324119462751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644639.23289999994</v>
      </c>
      <c r="E29" s="69">
        <v>669400</v>
      </c>
      <c r="F29" s="70">
        <v>96.3010506274275</v>
      </c>
      <c r="G29" s="69">
        <v>670867.99069999997</v>
      </c>
      <c r="H29" s="70">
        <v>-3.9096749529862498</v>
      </c>
      <c r="I29" s="69">
        <v>61603.892</v>
      </c>
      <c r="J29" s="70">
        <v>9.5563361421343007</v>
      </c>
      <c r="K29" s="69">
        <v>116141.52190000001</v>
      </c>
      <c r="L29" s="70">
        <v>17.312127499005499</v>
      </c>
      <c r="M29" s="70">
        <v>-0.46957908771815399</v>
      </c>
      <c r="N29" s="69">
        <v>10183804.2173</v>
      </c>
      <c r="O29" s="69">
        <v>236978650.32139999</v>
      </c>
      <c r="P29" s="69">
        <v>97908</v>
      </c>
      <c r="Q29" s="69">
        <v>107708</v>
      </c>
      <c r="R29" s="70">
        <v>-9.0986741931889998</v>
      </c>
      <c r="S29" s="69">
        <v>6.5841323783551902</v>
      </c>
      <c r="T29" s="69">
        <v>6.8666117725702804</v>
      </c>
      <c r="U29" s="71">
        <v>-4.29030551001253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595485.21620000002</v>
      </c>
      <c r="E30" s="69">
        <v>835500</v>
      </c>
      <c r="F30" s="70">
        <v>71.272916361460204</v>
      </c>
      <c r="G30" s="69">
        <v>956400.69499999995</v>
      </c>
      <c r="H30" s="70">
        <v>-37.736848235979203</v>
      </c>
      <c r="I30" s="69">
        <v>59359.628199999999</v>
      </c>
      <c r="J30" s="70">
        <v>9.9682790748013197</v>
      </c>
      <c r="K30" s="69">
        <v>156049.47469999999</v>
      </c>
      <c r="L30" s="70">
        <v>16.316328032363</v>
      </c>
      <c r="M30" s="70">
        <v>-0.61961020173815395</v>
      </c>
      <c r="N30" s="69">
        <v>11958227.4735</v>
      </c>
      <c r="O30" s="69">
        <v>411483132.90369999</v>
      </c>
      <c r="P30" s="69">
        <v>47515</v>
      </c>
      <c r="Q30" s="69">
        <v>67887</v>
      </c>
      <c r="R30" s="70">
        <v>-30.0086909128405</v>
      </c>
      <c r="S30" s="69">
        <v>12.5325732126697</v>
      </c>
      <c r="T30" s="69">
        <v>13.6346126622181</v>
      </c>
      <c r="U30" s="71">
        <v>-8.7934012500666405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668198.34900000005</v>
      </c>
      <c r="E31" s="69">
        <v>872500</v>
      </c>
      <c r="F31" s="70">
        <v>76.584337994269305</v>
      </c>
      <c r="G31" s="69">
        <v>1060580.2132999999</v>
      </c>
      <c r="H31" s="70">
        <v>-36.996905974617597</v>
      </c>
      <c r="I31" s="69">
        <v>30210.8158</v>
      </c>
      <c r="J31" s="70">
        <v>4.5212347269657798</v>
      </c>
      <c r="K31" s="69">
        <v>27306.0759</v>
      </c>
      <c r="L31" s="70">
        <v>2.5746356152579</v>
      </c>
      <c r="M31" s="70">
        <v>0.106377053613917</v>
      </c>
      <c r="N31" s="69">
        <v>11180047.525599999</v>
      </c>
      <c r="O31" s="69">
        <v>372203586.07569999</v>
      </c>
      <c r="P31" s="69">
        <v>23745</v>
      </c>
      <c r="Q31" s="69">
        <v>32325</v>
      </c>
      <c r="R31" s="70">
        <v>-26.542923433874702</v>
      </c>
      <c r="S31" s="69">
        <v>28.1405916614024</v>
      </c>
      <c r="T31" s="69">
        <v>30.344444943542101</v>
      </c>
      <c r="U31" s="71">
        <v>-7.8315811858446196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106880.46060000001</v>
      </c>
      <c r="E32" s="69">
        <v>139758</v>
      </c>
      <c r="F32" s="70">
        <v>76.475379298501693</v>
      </c>
      <c r="G32" s="69">
        <v>164703.1384</v>
      </c>
      <c r="H32" s="70">
        <v>-35.107210683242201</v>
      </c>
      <c r="I32" s="69">
        <v>31482.653200000001</v>
      </c>
      <c r="J32" s="70">
        <v>29.455948283965402</v>
      </c>
      <c r="K32" s="69">
        <v>42338.503599999996</v>
      </c>
      <c r="L32" s="70">
        <v>25.705948296611201</v>
      </c>
      <c r="M32" s="70">
        <v>-0.25640609556167698</v>
      </c>
      <c r="N32" s="69">
        <v>1841699.0374</v>
      </c>
      <c r="O32" s="69">
        <v>50909369.996600002</v>
      </c>
      <c r="P32" s="69">
        <v>23570</v>
      </c>
      <c r="Q32" s="69">
        <v>31220</v>
      </c>
      <c r="R32" s="70">
        <v>-24.503523382447099</v>
      </c>
      <c r="S32" s="69">
        <v>4.5345973949936402</v>
      </c>
      <c r="T32" s="69">
        <v>4.8839900352338299</v>
      </c>
      <c r="U32" s="71">
        <v>-7.7050421416889501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-208.67500000000001</v>
      </c>
      <c r="H33" s="72"/>
      <c r="I33" s="72"/>
      <c r="J33" s="72"/>
      <c r="K33" s="69">
        <v>17.427900000000001</v>
      </c>
      <c r="L33" s="70">
        <v>-8.3516952198394598</v>
      </c>
      <c r="M33" s="72"/>
      <c r="N33" s="69">
        <v>41.2254</v>
      </c>
      <c r="O33" s="69">
        <v>5049.7025000000003</v>
      </c>
      <c r="P33" s="72"/>
      <c r="Q33" s="69">
        <v>1</v>
      </c>
      <c r="R33" s="72"/>
      <c r="S33" s="72"/>
      <c r="T33" s="69">
        <v>25.840699999999998</v>
      </c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209996.9621</v>
      </c>
      <c r="E35" s="69">
        <v>150600</v>
      </c>
      <c r="F35" s="70">
        <v>139.440213877822</v>
      </c>
      <c r="G35" s="69">
        <v>328512.45439999999</v>
      </c>
      <c r="H35" s="70">
        <v>-36.076407671197302</v>
      </c>
      <c r="I35" s="69">
        <v>15635.2323</v>
      </c>
      <c r="J35" s="70">
        <v>7.4454564216764902</v>
      </c>
      <c r="K35" s="69">
        <v>28524.070800000001</v>
      </c>
      <c r="L35" s="70">
        <v>8.6827973849870599</v>
      </c>
      <c r="M35" s="70">
        <v>-0.45185831259400699</v>
      </c>
      <c r="N35" s="69">
        <v>3792660.1554999999</v>
      </c>
      <c r="O35" s="69">
        <v>64184016.882600002</v>
      </c>
      <c r="P35" s="69">
        <v>12763</v>
      </c>
      <c r="Q35" s="69">
        <v>16923</v>
      </c>
      <c r="R35" s="70">
        <v>-24.581929917863299</v>
      </c>
      <c r="S35" s="69">
        <v>16.453573775758102</v>
      </c>
      <c r="T35" s="69">
        <v>17.662219860544798</v>
      </c>
      <c r="U35" s="71">
        <v>-7.3457967324249998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473700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209358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178000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183564.10250000001</v>
      </c>
      <c r="E39" s="69">
        <v>318606</v>
      </c>
      <c r="F39" s="70">
        <v>57.614766357193503</v>
      </c>
      <c r="G39" s="69">
        <v>313657.69209999999</v>
      </c>
      <c r="H39" s="70">
        <v>-41.476294979089403</v>
      </c>
      <c r="I39" s="69">
        <v>8888.9410000000007</v>
      </c>
      <c r="J39" s="70">
        <v>4.8424179231884397</v>
      </c>
      <c r="K39" s="69">
        <v>15855.169599999999</v>
      </c>
      <c r="L39" s="70">
        <v>5.0549277123881504</v>
      </c>
      <c r="M39" s="70">
        <v>-0.43936638810851902</v>
      </c>
      <c r="N39" s="69">
        <v>3607759.4010999999</v>
      </c>
      <c r="O39" s="69">
        <v>97981472.162</v>
      </c>
      <c r="P39" s="69">
        <v>282</v>
      </c>
      <c r="Q39" s="69">
        <v>411</v>
      </c>
      <c r="R39" s="70">
        <v>-31.3868613138686</v>
      </c>
      <c r="S39" s="69">
        <v>650.93653368794298</v>
      </c>
      <c r="T39" s="69">
        <v>769.88583187347899</v>
      </c>
      <c r="U39" s="71">
        <v>-18.273563094026599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472018.47739999997</v>
      </c>
      <c r="E40" s="69">
        <v>395971</v>
      </c>
      <c r="F40" s="70">
        <v>119.205314884171</v>
      </c>
      <c r="G40" s="69">
        <v>721936.13749999995</v>
      </c>
      <c r="H40" s="70">
        <v>-34.617696374840399</v>
      </c>
      <c r="I40" s="69">
        <v>35668.635499999997</v>
      </c>
      <c r="J40" s="70">
        <v>7.5566184816476003</v>
      </c>
      <c r="K40" s="69">
        <v>50093.779199999997</v>
      </c>
      <c r="L40" s="70">
        <v>6.9388103182464702</v>
      </c>
      <c r="M40" s="70">
        <v>-0.28796277562544098</v>
      </c>
      <c r="N40" s="69">
        <v>8751740.6784000006</v>
      </c>
      <c r="O40" s="69">
        <v>187622314.70269999</v>
      </c>
      <c r="P40" s="69">
        <v>2570</v>
      </c>
      <c r="Q40" s="69">
        <v>4309</v>
      </c>
      <c r="R40" s="70">
        <v>-40.357391506149902</v>
      </c>
      <c r="S40" s="69">
        <v>183.664777198444</v>
      </c>
      <c r="T40" s="69">
        <v>220.153169853794</v>
      </c>
      <c r="U40" s="71">
        <v>-19.8668428492015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191300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62442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15897.376099999999</v>
      </c>
      <c r="E44" s="75"/>
      <c r="F44" s="75"/>
      <c r="G44" s="74">
        <v>12694.491099999999</v>
      </c>
      <c r="H44" s="76">
        <v>25.230511209701</v>
      </c>
      <c r="I44" s="74">
        <v>1440.1709000000001</v>
      </c>
      <c r="J44" s="76">
        <v>9.0591736079012399</v>
      </c>
      <c r="K44" s="74">
        <v>1108.2266999999999</v>
      </c>
      <c r="L44" s="76">
        <v>8.7299813066157501</v>
      </c>
      <c r="M44" s="76">
        <v>0.299527343999201</v>
      </c>
      <c r="N44" s="74">
        <v>330503.56099999999</v>
      </c>
      <c r="O44" s="74">
        <v>11262677.5298</v>
      </c>
      <c r="P44" s="74">
        <v>33</v>
      </c>
      <c r="Q44" s="74">
        <v>37</v>
      </c>
      <c r="R44" s="76">
        <v>-10.8108108108108</v>
      </c>
      <c r="S44" s="74">
        <v>481.73866969697002</v>
      </c>
      <c r="T44" s="74">
        <v>1006.00084324324</v>
      </c>
      <c r="U44" s="77">
        <v>-108.827089566227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49227</v>
      </c>
      <c r="D2" s="32">
        <v>570889.42964273505</v>
      </c>
      <c r="E2" s="32">
        <v>444028.65291453002</v>
      </c>
      <c r="F2" s="32">
        <v>126860.776728205</v>
      </c>
      <c r="G2" s="32">
        <v>444028.65291453002</v>
      </c>
      <c r="H2" s="32">
        <v>0.222216019672312</v>
      </c>
    </row>
    <row r="3" spans="1:8" ht="14.25" x14ac:dyDescent="0.2">
      <c r="A3" s="32">
        <v>2</v>
      </c>
      <c r="B3" s="33">
        <v>13</v>
      </c>
      <c r="C3" s="32">
        <v>10621.652</v>
      </c>
      <c r="D3" s="32">
        <v>70357.119595174299</v>
      </c>
      <c r="E3" s="32">
        <v>54051.905188132499</v>
      </c>
      <c r="F3" s="32">
        <v>16305.2144070418</v>
      </c>
      <c r="G3" s="32">
        <v>54051.905188132499</v>
      </c>
      <c r="H3" s="32">
        <v>0.23174931692570599</v>
      </c>
    </row>
    <row r="4" spans="1:8" ht="14.25" x14ac:dyDescent="0.2">
      <c r="A4" s="32">
        <v>3</v>
      </c>
      <c r="B4" s="33">
        <v>14</v>
      </c>
      <c r="C4" s="32">
        <v>90545</v>
      </c>
      <c r="D4" s="32">
        <v>91700.673500000004</v>
      </c>
      <c r="E4" s="32">
        <v>69568.788916239297</v>
      </c>
      <c r="F4" s="32">
        <v>22131.8845837607</v>
      </c>
      <c r="G4" s="32">
        <v>69568.788916239297</v>
      </c>
      <c r="H4" s="32">
        <v>0.241349204308305</v>
      </c>
    </row>
    <row r="5" spans="1:8" ht="14.25" x14ac:dyDescent="0.2">
      <c r="A5" s="32">
        <v>4</v>
      </c>
      <c r="B5" s="33">
        <v>15</v>
      </c>
      <c r="C5" s="32">
        <v>4740</v>
      </c>
      <c r="D5" s="32">
        <v>88369.400206837599</v>
      </c>
      <c r="E5" s="32">
        <v>69419.859170085503</v>
      </c>
      <c r="F5" s="32">
        <v>18949.5410367521</v>
      </c>
      <c r="G5" s="32">
        <v>69419.859170085503</v>
      </c>
      <c r="H5" s="32">
        <v>0.21443555113420301</v>
      </c>
    </row>
    <row r="6" spans="1:8" ht="14.25" x14ac:dyDescent="0.2">
      <c r="A6" s="32">
        <v>5</v>
      </c>
      <c r="B6" s="33">
        <v>16</v>
      </c>
      <c r="C6" s="32">
        <v>3843</v>
      </c>
      <c r="D6" s="32">
        <v>272875.47655982903</v>
      </c>
      <c r="E6" s="32">
        <v>231333.50881965799</v>
      </c>
      <c r="F6" s="32">
        <v>41541.967740170898</v>
      </c>
      <c r="G6" s="32">
        <v>231333.50881965799</v>
      </c>
      <c r="H6" s="32">
        <v>0.152237820209771</v>
      </c>
    </row>
    <row r="7" spans="1:8" ht="14.25" x14ac:dyDescent="0.2">
      <c r="A7" s="32">
        <v>6</v>
      </c>
      <c r="B7" s="33">
        <v>17</v>
      </c>
      <c r="C7" s="32">
        <v>17930</v>
      </c>
      <c r="D7" s="32">
        <v>358478.28662393201</v>
      </c>
      <c r="E7" s="32">
        <v>281649.96484957298</v>
      </c>
      <c r="F7" s="32">
        <v>76828.321774359007</v>
      </c>
      <c r="G7" s="32">
        <v>281649.96484957298</v>
      </c>
      <c r="H7" s="32">
        <v>0.21431792284523299</v>
      </c>
    </row>
    <row r="8" spans="1:8" ht="14.25" x14ac:dyDescent="0.2">
      <c r="A8" s="32">
        <v>7</v>
      </c>
      <c r="B8" s="33">
        <v>18</v>
      </c>
      <c r="C8" s="32">
        <v>124817</v>
      </c>
      <c r="D8" s="32">
        <v>215969.95209914501</v>
      </c>
      <c r="E8" s="32">
        <v>178562.652966667</v>
      </c>
      <c r="F8" s="32">
        <v>37407.299132478598</v>
      </c>
      <c r="G8" s="32">
        <v>178562.652966667</v>
      </c>
      <c r="H8" s="32">
        <v>0.17320603523265199</v>
      </c>
    </row>
    <row r="9" spans="1:8" ht="14.25" x14ac:dyDescent="0.2">
      <c r="A9" s="32">
        <v>8</v>
      </c>
      <c r="B9" s="33">
        <v>19</v>
      </c>
      <c r="C9" s="32">
        <v>12394</v>
      </c>
      <c r="D9" s="32">
        <v>115204.955628205</v>
      </c>
      <c r="E9" s="32">
        <v>97654.959962393201</v>
      </c>
      <c r="F9" s="32">
        <v>17549.995665811999</v>
      </c>
      <c r="G9" s="32">
        <v>97654.959962393201</v>
      </c>
      <c r="H9" s="32">
        <v>0.15233715919695501</v>
      </c>
    </row>
    <row r="10" spans="1:8" ht="14.25" x14ac:dyDescent="0.2">
      <c r="A10" s="32">
        <v>9</v>
      </c>
      <c r="B10" s="33">
        <v>21</v>
      </c>
      <c r="C10" s="32">
        <v>118510</v>
      </c>
      <c r="D10" s="32">
        <v>508132.41164786299</v>
      </c>
      <c r="E10" s="32">
        <v>477593.88470085501</v>
      </c>
      <c r="F10" s="32">
        <v>30538.5269470085</v>
      </c>
      <c r="G10" s="32">
        <v>477593.88470085501</v>
      </c>
      <c r="H10" s="36">
        <v>6.0099545407805599E-2</v>
      </c>
    </row>
    <row r="11" spans="1:8" ht="14.25" x14ac:dyDescent="0.2">
      <c r="A11" s="32">
        <v>10</v>
      </c>
      <c r="B11" s="33">
        <v>22</v>
      </c>
      <c r="C11" s="32">
        <v>27813</v>
      </c>
      <c r="D11" s="32">
        <v>469361.20617521403</v>
      </c>
      <c r="E11" s="32">
        <v>415478.312702564</v>
      </c>
      <c r="F11" s="32">
        <v>53882.893472649601</v>
      </c>
      <c r="G11" s="32">
        <v>415478.312702564</v>
      </c>
      <c r="H11" s="32">
        <v>0.11480048364400799</v>
      </c>
    </row>
    <row r="12" spans="1:8" ht="14.25" x14ac:dyDescent="0.2">
      <c r="A12" s="32">
        <v>11</v>
      </c>
      <c r="B12" s="33">
        <v>23</v>
      </c>
      <c r="C12" s="32">
        <v>143958.503</v>
      </c>
      <c r="D12" s="32">
        <v>1268752.6787794901</v>
      </c>
      <c r="E12" s="32">
        <v>1097931.57482479</v>
      </c>
      <c r="F12" s="32">
        <v>170821.10395470099</v>
      </c>
      <c r="G12" s="32">
        <v>1097931.57482479</v>
      </c>
      <c r="H12" s="32">
        <v>0.134637039047695</v>
      </c>
    </row>
    <row r="13" spans="1:8" ht="14.25" x14ac:dyDescent="0.2">
      <c r="A13" s="32">
        <v>12</v>
      </c>
      <c r="B13" s="33">
        <v>24</v>
      </c>
      <c r="C13" s="32">
        <v>25913.653999999999</v>
      </c>
      <c r="D13" s="32">
        <v>498480.10338376102</v>
      </c>
      <c r="E13" s="32">
        <v>444716.02113846201</v>
      </c>
      <c r="F13" s="32">
        <v>53764.082245299098</v>
      </c>
      <c r="G13" s="32">
        <v>444716.02113846201</v>
      </c>
      <c r="H13" s="32">
        <v>0.107856024503968</v>
      </c>
    </row>
    <row r="14" spans="1:8" ht="14.25" x14ac:dyDescent="0.2">
      <c r="A14" s="32">
        <v>13</v>
      </c>
      <c r="B14" s="33">
        <v>25</v>
      </c>
      <c r="C14" s="32">
        <v>82667</v>
      </c>
      <c r="D14" s="32">
        <v>1032392.3382</v>
      </c>
      <c r="E14" s="32">
        <v>966177.34580000001</v>
      </c>
      <c r="F14" s="32">
        <v>66214.992400000003</v>
      </c>
      <c r="G14" s="32">
        <v>966177.34580000001</v>
      </c>
      <c r="H14" s="32">
        <v>6.4137431042395499E-2</v>
      </c>
    </row>
    <row r="15" spans="1:8" ht="14.25" x14ac:dyDescent="0.2">
      <c r="A15" s="32">
        <v>14</v>
      </c>
      <c r="B15" s="33">
        <v>26</v>
      </c>
      <c r="C15" s="32">
        <v>56516</v>
      </c>
      <c r="D15" s="32">
        <v>307075.60571709397</v>
      </c>
      <c r="E15" s="32">
        <v>277346.01991282101</v>
      </c>
      <c r="F15" s="32">
        <v>29729.585804273502</v>
      </c>
      <c r="G15" s="32">
        <v>277346.01991282101</v>
      </c>
      <c r="H15" s="32">
        <v>9.6815198767899194E-2</v>
      </c>
    </row>
    <row r="16" spans="1:8" ht="14.25" x14ac:dyDescent="0.2">
      <c r="A16" s="32">
        <v>15</v>
      </c>
      <c r="B16" s="33">
        <v>27</v>
      </c>
      <c r="C16" s="32">
        <v>109421.799</v>
      </c>
      <c r="D16" s="32">
        <v>848267.27399999998</v>
      </c>
      <c r="E16" s="32">
        <v>806758.64610000001</v>
      </c>
      <c r="F16" s="32">
        <v>41508.627899999999</v>
      </c>
      <c r="G16" s="32">
        <v>806758.64610000001</v>
      </c>
      <c r="H16" s="32">
        <v>4.8933430738482102E-2</v>
      </c>
    </row>
    <row r="17" spans="1:8" ht="14.25" x14ac:dyDescent="0.2">
      <c r="A17" s="32">
        <v>16</v>
      </c>
      <c r="B17" s="33">
        <v>29</v>
      </c>
      <c r="C17" s="32">
        <v>171801</v>
      </c>
      <c r="D17" s="32">
        <v>2165806.93666068</v>
      </c>
      <c r="E17" s="32">
        <v>1913435.7386042699</v>
      </c>
      <c r="F17" s="32">
        <v>252371.19805641001</v>
      </c>
      <c r="G17" s="32">
        <v>1913435.7386042699</v>
      </c>
      <c r="H17" s="32">
        <v>0.116525251528433</v>
      </c>
    </row>
    <row r="18" spans="1:8" ht="14.25" x14ac:dyDescent="0.2">
      <c r="A18" s="32">
        <v>17</v>
      </c>
      <c r="B18" s="33">
        <v>31</v>
      </c>
      <c r="C18" s="32">
        <v>24713.664000000001</v>
      </c>
      <c r="D18" s="32">
        <v>222806.47481609599</v>
      </c>
      <c r="E18" s="32">
        <v>188610.968256972</v>
      </c>
      <c r="F18" s="32">
        <v>34195.506559123802</v>
      </c>
      <c r="G18" s="32">
        <v>188610.968256972</v>
      </c>
      <c r="H18" s="32">
        <v>0.15347626942775699</v>
      </c>
    </row>
    <row r="19" spans="1:8" ht="14.25" x14ac:dyDescent="0.2">
      <c r="A19" s="32">
        <v>18</v>
      </c>
      <c r="B19" s="33">
        <v>32</v>
      </c>
      <c r="C19" s="32">
        <v>22069.445</v>
      </c>
      <c r="D19" s="32">
        <v>323880.65465902002</v>
      </c>
      <c r="E19" s="32">
        <v>303370.842619256</v>
      </c>
      <c r="F19" s="32">
        <v>20509.8120397641</v>
      </c>
      <c r="G19" s="32">
        <v>303370.842619256</v>
      </c>
      <c r="H19" s="32">
        <v>6.3325214842969699E-2</v>
      </c>
    </row>
    <row r="20" spans="1:8" ht="14.25" x14ac:dyDescent="0.2">
      <c r="A20" s="32">
        <v>19</v>
      </c>
      <c r="B20" s="33">
        <v>33</v>
      </c>
      <c r="C20" s="32">
        <v>28684.098999999998</v>
      </c>
      <c r="D20" s="32">
        <v>505348.92014725797</v>
      </c>
      <c r="E20" s="32">
        <v>392185.57501047698</v>
      </c>
      <c r="F20" s="32">
        <v>113163.345136781</v>
      </c>
      <c r="G20" s="32">
        <v>392185.57501047698</v>
      </c>
      <c r="H20" s="32">
        <v>0.223931111010993</v>
      </c>
    </row>
    <row r="21" spans="1:8" ht="14.25" x14ac:dyDescent="0.2">
      <c r="A21" s="32">
        <v>20</v>
      </c>
      <c r="B21" s="33">
        <v>34</v>
      </c>
      <c r="C21" s="32">
        <v>37576.728999999999</v>
      </c>
      <c r="D21" s="32">
        <v>223316.32576884501</v>
      </c>
      <c r="E21" s="32">
        <v>162793.47953865401</v>
      </c>
      <c r="F21" s="32">
        <v>60522.846230190597</v>
      </c>
      <c r="G21" s="32">
        <v>162793.47953865401</v>
      </c>
      <c r="H21" s="32">
        <v>0.27101845788398798</v>
      </c>
    </row>
    <row r="22" spans="1:8" ht="14.25" x14ac:dyDescent="0.2">
      <c r="A22" s="32">
        <v>21</v>
      </c>
      <c r="B22" s="33">
        <v>35</v>
      </c>
      <c r="C22" s="32">
        <v>48806.353999999999</v>
      </c>
      <c r="D22" s="32">
        <v>1125768.7666424799</v>
      </c>
      <c r="E22" s="32">
        <v>1069480.1299884999</v>
      </c>
      <c r="F22" s="32">
        <v>56288.636653982299</v>
      </c>
      <c r="G22" s="32">
        <v>1069480.1299884999</v>
      </c>
      <c r="H22" s="32">
        <v>5.0000176165713901E-2</v>
      </c>
    </row>
    <row r="23" spans="1:8" ht="14.25" x14ac:dyDescent="0.2">
      <c r="A23" s="32">
        <v>22</v>
      </c>
      <c r="B23" s="33">
        <v>36</v>
      </c>
      <c r="C23" s="32">
        <v>174866.35800000001</v>
      </c>
      <c r="D23" s="32">
        <v>644639.23200973496</v>
      </c>
      <c r="E23" s="32">
        <v>583035.27280863805</v>
      </c>
      <c r="F23" s="32">
        <v>61603.959201096099</v>
      </c>
      <c r="G23" s="32">
        <v>583035.27280863805</v>
      </c>
      <c r="H23" s="32">
        <v>9.5563465799372596E-2</v>
      </c>
    </row>
    <row r="24" spans="1:8" ht="14.25" x14ac:dyDescent="0.2">
      <c r="A24" s="32">
        <v>23</v>
      </c>
      <c r="B24" s="33">
        <v>37</v>
      </c>
      <c r="C24" s="32">
        <v>69661.562999999995</v>
      </c>
      <c r="D24" s="32">
        <v>595485.13726371701</v>
      </c>
      <c r="E24" s="32">
        <v>536125.56687586301</v>
      </c>
      <c r="F24" s="32">
        <v>59359.570387854197</v>
      </c>
      <c r="G24" s="32">
        <v>536125.56687586301</v>
      </c>
      <c r="H24" s="32">
        <v>9.9682706877646604E-2</v>
      </c>
    </row>
    <row r="25" spans="1:8" ht="14.25" x14ac:dyDescent="0.2">
      <c r="A25" s="32">
        <v>24</v>
      </c>
      <c r="B25" s="33">
        <v>38</v>
      </c>
      <c r="C25" s="32">
        <v>124285.66899999999</v>
      </c>
      <c r="D25" s="32">
        <v>668198.28285398195</v>
      </c>
      <c r="E25" s="32">
        <v>637987.46814867295</v>
      </c>
      <c r="F25" s="32">
        <v>30210.814705309698</v>
      </c>
      <c r="G25" s="32">
        <v>637987.46814867295</v>
      </c>
      <c r="H25" s="32">
        <v>4.5212350107028801E-2</v>
      </c>
    </row>
    <row r="26" spans="1:8" ht="14.25" x14ac:dyDescent="0.2">
      <c r="A26" s="32">
        <v>25</v>
      </c>
      <c r="B26" s="33">
        <v>39</v>
      </c>
      <c r="C26" s="32">
        <v>84502.017000000007</v>
      </c>
      <c r="D26" s="32">
        <v>106880.40402899899</v>
      </c>
      <c r="E26" s="32">
        <v>75397.804028811093</v>
      </c>
      <c r="F26" s="32">
        <v>31482.600000188198</v>
      </c>
      <c r="G26" s="32">
        <v>75397.804028811093</v>
      </c>
      <c r="H26" s="32">
        <v>0.29455914099694303</v>
      </c>
    </row>
    <row r="27" spans="1:8" ht="14.25" x14ac:dyDescent="0.2">
      <c r="A27" s="32">
        <v>26</v>
      </c>
      <c r="B27" s="33">
        <v>42</v>
      </c>
      <c r="C27" s="32">
        <v>12869.207</v>
      </c>
      <c r="D27" s="32">
        <v>209996.96160000001</v>
      </c>
      <c r="E27" s="32">
        <v>194361.7285</v>
      </c>
      <c r="F27" s="32">
        <v>15635.233099999999</v>
      </c>
      <c r="G27" s="32">
        <v>194361.7285</v>
      </c>
      <c r="H27" s="32">
        <v>7.4454568203619204E-2</v>
      </c>
    </row>
    <row r="28" spans="1:8" ht="14.25" x14ac:dyDescent="0.2">
      <c r="A28" s="32">
        <v>27</v>
      </c>
      <c r="B28" s="33">
        <v>75</v>
      </c>
      <c r="C28" s="32">
        <v>287</v>
      </c>
      <c r="D28" s="32">
        <v>183564.102564103</v>
      </c>
      <c r="E28" s="32">
        <v>174675.162393162</v>
      </c>
      <c r="F28" s="32">
        <v>8888.94017094017</v>
      </c>
      <c r="G28" s="32">
        <v>174675.162393162</v>
      </c>
      <c r="H28" s="32">
        <v>4.8424174698514698E-2</v>
      </c>
    </row>
    <row r="29" spans="1:8" ht="14.25" x14ac:dyDescent="0.2">
      <c r="A29" s="32">
        <v>28</v>
      </c>
      <c r="B29" s="33">
        <v>76</v>
      </c>
      <c r="C29" s="32">
        <v>2807</v>
      </c>
      <c r="D29" s="32">
        <v>472018.46530854702</v>
      </c>
      <c r="E29" s="32">
        <v>436349.84374444402</v>
      </c>
      <c r="F29" s="32">
        <v>35668.621564102599</v>
      </c>
      <c r="G29" s="32">
        <v>436349.84374444402</v>
      </c>
      <c r="H29" s="32">
        <v>7.5566157228164496E-2</v>
      </c>
    </row>
    <row r="30" spans="1:8" ht="14.25" x14ac:dyDescent="0.2">
      <c r="A30" s="32">
        <v>29</v>
      </c>
      <c r="B30" s="33">
        <v>99</v>
      </c>
      <c r="C30" s="32">
        <v>33</v>
      </c>
      <c r="D30" s="32">
        <v>15897.376068376099</v>
      </c>
      <c r="E30" s="32">
        <v>14457.2051282051</v>
      </c>
      <c r="F30" s="32">
        <v>1440.17094017094</v>
      </c>
      <c r="G30" s="32">
        <v>14457.2051282051</v>
      </c>
      <c r="H30" s="32">
        <v>9.0591738786113707E-2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2014-12-16T00:43:15Z</dcterms:modified>
</cp:coreProperties>
</file>