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<sst xmlns="http://schemas.openxmlformats.org/spreadsheetml/2006/main" count="116" uniqueCount="73">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</sst>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9c07f74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55ac0bbe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55ac0be9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9c07f4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55ac0be9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9c07f74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20092023.305399999</v>
      </c>
      <c r="F3" s="25">
        <f>RA!I7</f>
        <v>1470654.2755</v>
      </c>
      <c r="G3" s="16">
        <f>E3-F3</f>
        <v>18621369.029899999</v>
      </c>
      <c r="H3" s="27">
        <f>RA!J7</f>
        <v>7.31959272167847</v>
      </c>
      <c r="I3" s="20">
        <f>SUM(I4:I40)</f>
        <v>20092030.184475474</v>
      </c>
      <c r="J3" s="21">
        <f>SUM(J4:J40)</f>
        <v>18621369.0697085</v>
      </c>
      <c r="K3" s="22">
        <f>E3-I3</f>
        <v>-6.8790754750370979</v>
      </c>
      <c r="L3" s="22">
        <f>G3-J3</f>
        <v>-3.9808500558137894E-2</v>
      </c>
    </row>
    <row r="4" spans="1:13" x14ac:dyDescent="0.15">
      <c r="A4" s="41">
        <f>RA!A8</f>
        <v>41998</v>
      </c>
      <c r="B4" s="12">
        <v>12</v>
      </c>
      <c r="C4" s="38" t="s">
        <v>6</v>
      </c>
      <c r="D4" s="38"/>
      <c r="E4" s="15">
        <f>VLOOKUP(C4,RA!B8:D39,3,0)</f>
        <v>768272.04960000003</v>
      </c>
      <c r="F4" s="25">
        <f>VLOOKUP(C4,RA!B8:I43,8,0)</f>
        <v>137194.86799999999</v>
      </c>
      <c r="G4" s="16">
        <f t="shared" ref="G4:G40" si="0">E4-F4</f>
        <v>631077.18160000001</v>
      </c>
      <c r="H4" s="27">
        <f>RA!J8</f>
        <v>17.857589387955802</v>
      </c>
      <c r="I4" s="20">
        <f>VLOOKUP(B4,RMS!B:D,3,FALSE)</f>
        <v>768273.04072222195</v>
      </c>
      <c r="J4" s="21">
        <f>VLOOKUP(B4,RMS!B:E,4,FALSE)</f>
        <v>631077.19352478604</v>
      </c>
      <c r="K4" s="22">
        <f t="shared" ref="K4:K40" si="1">E4-I4</f>
        <v>-0.99112222192343324</v>
      </c>
      <c r="L4" s="22">
        <f t="shared" ref="L4:L40" si="2">G4-J4</f>
        <v>-1.1924786027520895E-2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117109.0713</v>
      </c>
      <c r="F5" s="25">
        <f>VLOOKUP(C5,RA!B9:I44,8,0)</f>
        <v>16696.8799</v>
      </c>
      <c r="G5" s="16">
        <f t="shared" si="0"/>
        <v>100412.1914</v>
      </c>
      <c r="H5" s="27">
        <f>RA!J9</f>
        <v>14.2575461615842</v>
      </c>
      <c r="I5" s="20">
        <f>VLOOKUP(B5,RMS!B:D,3,FALSE)</f>
        <v>117109.07822492201</v>
      </c>
      <c r="J5" s="21">
        <f>VLOOKUP(B5,RMS!B:E,4,FALSE)</f>
        <v>100412.206231442</v>
      </c>
      <c r="K5" s="22">
        <f t="shared" si="1"/>
        <v>-6.9249220105120912E-3</v>
      </c>
      <c r="L5" s="22">
        <f t="shared" si="2"/>
        <v>-1.4831442007562146E-2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257229.82610000001</v>
      </c>
      <c r="F6" s="25">
        <f>VLOOKUP(C6,RA!B10:I45,8,0)</f>
        <v>27776.9375</v>
      </c>
      <c r="G6" s="16">
        <f t="shared" si="0"/>
        <v>229452.88860000001</v>
      </c>
      <c r="H6" s="27">
        <f>RA!J10</f>
        <v>10.7984901755528</v>
      </c>
      <c r="I6" s="20">
        <f>VLOOKUP(B6,RMS!B:D,3,FALSE)</f>
        <v>257231.89809829101</v>
      </c>
      <c r="J6" s="21">
        <f>VLOOKUP(B6,RMS!B:E,4,FALSE)</f>
        <v>229452.888852137</v>
      </c>
      <c r="K6" s="22">
        <f t="shared" si="1"/>
        <v>-2.0719982910086401</v>
      </c>
      <c r="L6" s="22">
        <f t="shared" si="2"/>
        <v>-2.5213698972947896E-4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97094.6348</v>
      </c>
      <c r="F7" s="25">
        <f>VLOOKUP(C7,RA!B11:I46,8,0)</f>
        <v>11012.761200000001</v>
      </c>
      <c r="G7" s="16">
        <f t="shared" si="0"/>
        <v>86081.873599999992</v>
      </c>
      <c r="H7" s="27">
        <f>RA!J11</f>
        <v>11.342296330466199</v>
      </c>
      <c r="I7" s="20">
        <f>VLOOKUP(B7,RMS!B:D,3,FALSE)</f>
        <v>97094.686212820496</v>
      </c>
      <c r="J7" s="21">
        <f>VLOOKUP(B7,RMS!B:E,4,FALSE)</f>
        <v>86081.873733333297</v>
      </c>
      <c r="K7" s="22">
        <f t="shared" si="1"/>
        <v>-5.1412820495897904E-2</v>
      </c>
      <c r="L7" s="22">
        <f t="shared" si="2"/>
        <v>-1.3333330571185797E-4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318524.6813</v>
      </c>
      <c r="F8" s="25">
        <f>VLOOKUP(C8,RA!B12:I47,8,0)</f>
        <v>31754.192800000001</v>
      </c>
      <c r="G8" s="16">
        <f t="shared" si="0"/>
        <v>286770.48849999998</v>
      </c>
      <c r="H8" s="27">
        <f>RA!J12</f>
        <v>9.9691467142832106</v>
      </c>
      <c r="I8" s="20">
        <f>VLOOKUP(B8,RMS!B:D,3,FALSE)</f>
        <v>318524.81435812003</v>
      </c>
      <c r="J8" s="21">
        <f>VLOOKUP(B8,RMS!B:E,4,FALSE)</f>
        <v>286770.48711709399</v>
      </c>
      <c r="K8" s="22">
        <f t="shared" si="1"/>
        <v>-0.13305812003090978</v>
      </c>
      <c r="L8" s="22">
        <f t="shared" si="2"/>
        <v>1.3829059898853302E-3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520120.81170000002</v>
      </c>
      <c r="F9" s="25">
        <f>VLOOKUP(C9,RA!B13:I48,8,0)</f>
        <v>23203.771400000001</v>
      </c>
      <c r="G9" s="16">
        <f t="shared" si="0"/>
        <v>496917.04029999999</v>
      </c>
      <c r="H9" s="27">
        <f>RA!J13</f>
        <v>4.4612272529836199</v>
      </c>
      <c r="I9" s="20">
        <f>VLOOKUP(B9,RMS!B:D,3,FALSE)</f>
        <v>520121.12634615402</v>
      </c>
      <c r="J9" s="21">
        <f>VLOOKUP(B9,RMS!B:E,4,FALSE)</f>
        <v>496917.04133162397</v>
      </c>
      <c r="K9" s="22">
        <f t="shared" si="1"/>
        <v>-0.31464615400182083</v>
      </c>
      <c r="L9" s="22">
        <f t="shared" si="2"/>
        <v>-1.0316239786334336E-3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281333.7599</v>
      </c>
      <c r="F10" s="25">
        <f>VLOOKUP(C10,RA!B14:I49,8,0)</f>
        <v>47544.634700000002</v>
      </c>
      <c r="G10" s="16">
        <f t="shared" si="0"/>
        <v>233789.12520000001</v>
      </c>
      <c r="H10" s="27">
        <f>RA!J14</f>
        <v>16.899726046706899</v>
      </c>
      <c r="I10" s="20">
        <f>VLOOKUP(B10,RMS!B:D,3,FALSE)</f>
        <v>281333.75868974399</v>
      </c>
      <c r="J10" s="21">
        <f>VLOOKUP(B10,RMS!B:E,4,FALSE)</f>
        <v>233789.12870512801</v>
      </c>
      <c r="K10" s="22">
        <f t="shared" si="1"/>
        <v>1.2102560140192509E-3</v>
      </c>
      <c r="L10" s="22">
        <f t="shared" si="2"/>
        <v>-3.5051279992330819E-3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182044.8719</v>
      </c>
      <c r="F11" s="25">
        <f>VLOOKUP(C11,RA!B15:I50,8,0)</f>
        <v>-9626.5607</v>
      </c>
      <c r="G11" s="16">
        <f t="shared" si="0"/>
        <v>191671.4326</v>
      </c>
      <c r="H11" s="27">
        <f>RA!J15</f>
        <v>-5.2880153115699997</v>
      </c>
      <c r="I11" s="20">
        <f>VLOOKUP(B11,RMS!B:D,3,FALSE)</f>
        <v>182045.16979572599</v>
      </c>
      <c r="J11" s="21">
        <f>VLOOKUP(B11,RMS!B:E,4,FALSE)</f>
        <v>191671.43165213699</v>
      </c>
      <c r="K11" s="22">
        <f t="shared" si="1"/>
        <v>-0.29789572599111125</v>
      </c>
      <c r="L11" s="22">
        <f t="shared" si="2"/>
        <v>9.478630090598017E-4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751588.39410000003</v>
      </c>
      <c r="F12" s="25">
        <f>VLOOKUP(C12,RA!B16:I51,8,0)</f>
        <v>26220.228299999999</v>
      </c>
      <c r="G12" s="16">
        <f t="shared" si="0"/>
        <v>725368.16580000008</v>
      </c>
      <c r="H12" s="27">
        <f>RA!J16</f>
        <v>3.48864198886384</v>
      </c>
      <c r="I12" s="20">
        <f>VLOOKUP(B12,RMS!B:D,3,FALSE)</f>
        <v>751588.15011367504</v>
      </c>
      <c r="J12" s="21">
        <f>VLOOKUP(B12,RMS!B:E,4,FALSE)</f>
        <v>725368.16541452997</v>
      </c>
      <c r="K12" s="22">
        <f t="shared" si="1"/>
        <v>0.24398632498923689</v>
      </c>
      <c r="L12" s="22">
        <f t="shared" si="2"/>
        <v>3.8547010626643896E-4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619717.576</v>
      </c>
      <c r="F13" s="25">
        <f>VLOOKUP(C13,RA!B17:I52,8,0)</f>
        <v>49158.5173</v>
      </c>
      <c r="G13" s="16">
        <f t="shared" si="0"/>
        <v>570559.05870000005</v>
      </c>
      <c r="H13" s="27">
        <f>RA!J17</f>
        <v>7.9324065031842803</v>
      </c>
      <c r="I13" s="20">
        <f>VLOOKUP(B13,RMS!B:D,3,FALSE)</f>
        <v>619717.72935299098</v>
      </c>
      <c r="J13" s="21">
        <f>VLOOKUP(B13,RMS!B:E,4,FALSE)</f>
        <v>570559.05936324794</v>
      </c>
      <c r="K13" s="22">
        <f t="shared" si="1"/>
        <v>-0.15335299097932875</v>
      </c>
      <c r="L13" s="22">
        <f t="shared" si="2"/>
        <v>-6.6324789077043533E-4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2166655.1013000002</v>
      </c>
      <c r="F14" s="25">
        <f>VLOOKUP(C14,RA!B18:I53,8,0)</f>
        <v>272795.49459999998</v>
      </c>
      <c r="G14" s="16">
        <f t="shared" si="0"/>
        <v>1893859.6067000004</v>
      </c>
      <c r="H14" s="27">
        <f>RA!J18</f>
        <v>12.590628496262401</v>
      </c>
      <c r="I14" s="20">
        <f>VLOOKUP(B14,RMS!B:D,3,FALSE)</f>
        <v>2166654.8578418801</v>
      </c>
      <c r="J14" s="21">
        <f>VLOOKUP(B14,RMS!B:E,4,FALSE)</f>
        <v>1893859.60629829</v>
      </c>
      <c r="K14" s="22">
        <f t="shared" si="1"/>
        <v>0.24345812015235424</v>
      </c>
      <c r="L14" s="22">
        <f t="shared" si="2"/>
        <v>4.0171039290726185E-4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644801.80090000003</v>
      </c>
      <c r="F15" s="25">
        <f>VLOOKUP(C15,RA!B19:I54,8,0)</f>
        <v>35020.950499999999</v>
      </c>
      <c r="G15" s="16">
        <f t="shared" si="0"/>
        <v>609780.8504</v>
      </c>
      <c r="H15" s="27">
        <f>RA!J19</f>
        <v>5.4312736799305696</v>
      </c>
      <c r="I15" s="20">
        <f>VLOOKUP(B15,RMS!B:D,3,FALSE)</f>
        <v>644801.89502820501</v>
      </c>
      <c r="J15" s="21">
        <f>VLOOKUP(B15,RMS!B:E,4,FALSE)</f>
        <v>609780.85046581202</v>
      </c>
      <c r="K15" s="22">
        <f t="shared" si="1"/>
        <v>-9.4128204975277185E-2</v>
      </c>
      <c r="L15" s="22">
        <f t="shared" si="2"/>
        <v>-6.5812026150524616E-5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1474182.4743999999</v>
      </c>
      <c r="F16" s="25">
        <f>VLOOKUP(C16,RA!B20:I55,8,0)</f>
        <v>63817.969100000002</v>
      </c>
      <c r="G16" s="16">
        <f t="shared" si="0"/>
        <v>1410364.5052999998</v>
      </c>
      <c r="H16" s="27">
        <f>RA!J20</f>
        <v>4.3290413641618004</v>
      </c>
      <c r="I16" s="20">
        <f>VLOOKUP(B16,RMS!B:D,3,FALSE)</f>
        <v>1474182.9587999999</v>
      </c>
      <c r="J16" s="21">
        <f>VLOOKUP(B16,RMS!B:E,4,FALSE)</f>
        <v>1410364.5053000001</v>
      </c>
      <c r="K16" s="22">
        <f t="shared" si="1"/>
        <v>-0.48439999995753169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410290.2046</v>
      </c>
      <c r="F17" s="25">
        <f>VLOOKUP(C17,RA!B21:I56,8,0)</f>
        <v>38694.038999999997</v>
      </c>
      <c r="G17" s="16">
        <f t="shared" si="0"/>
        <v>371596.16560000001</v>
      </c>
      <c r="H17" s="27">
        <f>RA!J21</f>
        <v>9.4308951484044297</v>
      </c>
      <c r="I17" s="20">
        <f>VLOOKUP(B17,RMS!B:D,3,FALSE)</f>
        <v>410289.71809487202</v>
      </c>
      <c r="J17" s="21">
        <f>VLOOKUP(B17,RMS!B:E,4,FALSE)</f>
        <v>371596.16554615402</v>
      </c>
      <c r="K17" s="22">
        <f t="shared" si="1"/>
        <v>0.48650512797757983</v>
      </c>
      <c r="L17" s="22">
        <f t="shared" si="2"/>
        <v>5.3845986258238554E-5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1131891.2505000001</v>
      </c>
      <c r="F18" s="25">
        <f>VLOOKUP(C18,RA!B22:I57,8,0)</f>
        <v>93679.570399999997</v>
      </c>
      <c r="G18" s="16">
        <f t="shared" si="0"/>
        <v>1038211.6801000001</v>
      </c>
      <c r="H18" s="27">
        <f>RA!J22</f>
        <v>8.2763755227031002</v>
      </c>
      <c r="I18" s="20">
        <f>VLOOKUP(B18,RMS!B:D,3,FALSE)</f>
        <v>1131892.4798999999</v>
      </c>
      <c r="J18" s="21">
        <f>VLOOKUP(B18,RMS!B:E,4,FALSE)</f>
        <v>1038211.6726</v>
      </c>
      <c r="K18" s="22">
        <f t="shared" si="1"/>
        <v>-1.2293999998364598</v>
      </c>
      <c r="L18" s="22">
        <f t="shared" si="2"/>
        <v>7.5000000651925802E-3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3440950.5351</v>
      </c>
      <c r="F19" s="25">
        <f>VLOOKUP(C19,RA!B23:I58,8,0)</f>
        <v>-14853.3017</v>
      </c>
      <c r="G19" s="16">
        <f t="shared" si="0"/>
        <v>3455803.8368000002</v>
      </c>
      <c r="H19" s="27">
        <f>RA!J23</f>
        <v>-0.43166274982701403</v>
      </c>
      <c r="I19" s="20">
        <f>VLOOKUP(B19,RMS!B:D,3,FALSE)</f>
        <v>3440952.73400085</v>
      </c>
      <c r="J19" s="21">
        <f>VLOOKUP(B19,RMS!B:E,4,FALSE)</f>
        <v>3455803.8607495702</v>
      </c>
      <c r="K19" s="22">
        <f t="shared" si="1"/>
        <v>-2.1989008500240743</v>
      </c>
      <c r="L19" s="22">
        <f t="shared" si="2"/>
        <v>-2.3949570022523403E-2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323047.90490000002</v>
      </c>
      <c r="F20" s="25">
        <f>VLOOKUP(C20,RA!B24:I59,8,0)</f>
        <v>47804.403599999998</v>
      </c>
      <c r="G20" s="16">
        <f t="shared" si="0"/>
        <v>275243.5013</v>
      </c>
      <c r="H20" s="27">
        <f>RA!J24</f>
        <v>14.7979302372501</v>
      </c>
      <c r="I20" s="20">
        <f>VLOOKUP(B20,RMS!B:D,3,FALSE)</f>
        <v>323047.95359772298</v>
      </c>
      <c r="J20" s="21">
        <f>VLOOKUP(B20,RMS!B:E,4,FALSE)</f>
        <v>275243.51353752502</v>
      </c>
      <c r="K20" s="22">
        <f t="shared" si="1"/>
        <v>-4.8697722959332168E-2</v>
      </c>
      <c r="L20" s="22">
        <f t="shared" si="2"/>
        <v>-1.2237525021191686E-2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406785.87560000003</v>
      </c>
      <c r="F21" s="25">
        <f>VLOOKUP(C21,RA!B25:I60,8,0)</f>
        <v>31680.124800000001</v>
      </c>
      <c r="G21" s="16">
        <f t="shared" si="0"/>
        <v>375105.75080000004</v>
      </c>
      <c r="H21" s="27">
        <f>RA!J25</f>
        <v>7.78791170004921</v>
      </c>
      <c r="I21" s="20">
        <f>VLOOKUP(B21,RMS!B:D,3,FALSE)</f>
        <v>406785.87012237299</v>
      </c>
      <c r="J21" s="21">
        <f>VLOOKUP(B21,RMS!B:E,4,FALSE)</f>
        <v>375105.75702672702</v>
      </c>
      <c r="K21" s="22">
        <f t="shared" si="1"/>
        <v>5.4776270408183336E-3</v>
      </c>
      <c r="L21" s="22">
        <f t="shared" si="2"/>
        <v>-6.2267269822768867E-3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619789.83290000004</v>
      </c>
      <c r="F22" s="25">
        <f>VLOOKUP(C22,RA!B26:I61,8,0)</f>
        <v>139789.80239999999</v>
      </c>
      <c r="G22" s="16">
        <f t="shared" si="0"/>
        <v>480000.03050000005</v>
      </c>
      <c r="H22" s="27">
        <f>RA!J26</f>
        <v>22.554387790764899</v>
      </c>
      <c r="I22" s="20">
        <f>VLOOKUP(B22,RMS!B:D,3,FALSE)</f>
        <v>619789.81473667605</v>
      </c>
      <c r="J22" s="21">
        <f>VLOOKUP(B22,RMS!B:E,4,FALSE)</f>
        <v>479999.98858123098</v>
      </c>
      <c r="K22" s="22">
        <f t="shared" si="1"/>
        <v>1.8163323984481394E-2</v>
      </c>
      <c r="L22" s="22">
        <f t="shared" si="2"/>
        <v>4.1918769071344286E-2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325367.93699999998</v>
      </c>
      <c r="F23" s="25">
        <f>VLOOKUP(C23,RA!B27:I62,8,0)</f>
        <v>88863.411800000002</v>
      </c>
      <c r="G23" s="16">
        <f t="shared" si="0"/>
        <v>236504.52519999997</v>
      </c>
      <c r="H23" s="27">
        <f>RA!J27</f>
        <v>27.311668328277801</v>
      </c>
      <c r="I23" s="20">
        <f>VLOOKUP(B23,RMS!B:D,3,FALSE)</f>
        <v>325368.012450026</v>
      </c>
      <c r="J23" s="21">
        <f>VLOOKUP(B23,RMS!B:E,4,FALSE)</f>
        <v>236504.528837811</v>
      </c>
      <c r="K23" s="22">
        <f t="shared" si="1"/>
        <v>-7.5450026022735983E-2</v>
      </c>
      <c r="L23" s="22">
        <f t="shared" si="2"/>
        <v>-3.6378110235091299E-3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1292583.7374</v>
      </c>
      <c r="F24" s="25">
        <f>VLOOKUP(C24,RA!B28:I63,8,0)</f>
        <v>34784.2261</v>
      </c>
      <c r="G24" s="16">
        <f t="shared" si="0"/>
        <v>1257799.5112999999</v>
      </c>
      <c r="H24" s="27">
        <f>RA!J28</f>
        <v>2.6910617156585599</v>
      </c>
      <c r="I24" s="20">
        <f>VLOOKUP(B24,RMS!B:D,3,FALSE)</f>
        <v>1292583.7343424801</v>
      </c>
      <c r="J24" s="21">
        <f>VLOOKUP(B24,RMS!B:E,4,FALSE)</f>
        <v>1257799.5109822999</v>
      </c>
      <c r="K24" s="22">
        <f t="shared" si="1"/>
        <v>3.057519905269146E-3</v>
      </c>
      <c r="L24" s="22">
        <f t="shared" si="2"/>
        <v>3.176999744027853E-4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681819.26809999999</v>
      </c>
      <c r="F25" s="25">
        <f>VLOOKUP(C25,RA!B29:I64,8,0)</f>
        <v>86688.234500000006</v>
      </c>
      <c r="G25" s="16">
        <f t="shared" si="0"/>
        <v>595131.03359999997</v>
      </c>
      <c r="H25" s="27">
        <f>RA!J29</f>
        <v>12.7142541368141</v>
      </c>
      <c r="I25" s="20">
        <f>VLOOKUP(B25,RMS!B:D,3,FALSE)</f>
        <v>681819.26696725702</v>
      </c>
      <c r="J25" s="21">
        <f>VLOOKUP(B25,RMS!B:E,4,FALSE)</f>
        <v>595131.00520262006</v>
      </c>
      <c r="K25" s="22">
        <f t="shared" si="1"/>
        <v>1.1327429674565792E-3</v>
      </c>
      <c r="L25" s="22">
        <f t="shared" si="2"/>
        <v>2.8397379908710718E-2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872594.10309999995</v>
      </c>
      <c r="F26" s="25">
        <f>VLOOKUP(C26,RA!B30:I65,8,0)</f>
        <v>72935.753800000006</v>
      </c>
      <c r="G26" s="16">
        <f t="shared" si="0"/>
        <v>799658.34929999989</v>
      </c>
      <c r="H26" s="27">
        <f>RA!J30</f>
        <v>8.35849721432756</v>
      </c>
      <c r="I26" s="20">
        <f>VLOOKUP(B26,RMS!B:D,3,FALSE)</f>
        <v>872594.08027876099</v>
      </c>
      <c r="J26" s="21">
        <f>VLOOKUP(B26,RMS!B:E,4,FALSE)</f>
        <v>799658.39954539901</v>
      </c>
      <c r="K26" s="22">
        <f t="shared" si="1"/>
        <v>2.2821238962933421E-2</v>
      </c>
      <c r="L26" s="22">
        <f t="shared" si="2"/>
        <v>-5.0245399121195078E-2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920381.22270000004</v>
      </c>
      <c r="F27" s="25">
        <f>VLOOKUP(C27,RA!B31:I66,8,0)</f>
        <v>-1790.0947000000001</v>
      </c>
      <c r="G27" s="16">
        <f t="shared" si="0"/>
        <v>922171.31740000006</v>
      </c>
      <c r="H27" s="27">
        <f>RA!J31</f>
        <v>-0.19449491752435299</v>
      </c>
      <c r="I27" s="20">
        <f>VLOOKUP(B27,RMS!B:D,3,FALSE)</f>
        <v>920381.09187256603</v>
      </c>
      <c r="J27" s="21">
        <f>VLOOKUP(B27,RMS!B:E,4,FALSE)</f>
        <v>922171.32968141604</v>
      </c>
      <c r="K27" s="22">
        <f t="shared" si="1"/>
        <v>0.13082743401173502</v>
      </c>
      <c r="L27" s="22">
        <f t="shared" si="2"/>
        <v>-1.2281415984034538E-2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133914.38389999999</v>
      </c>
      <c r="F28" s="25">
        <f>VLOOKUP(C28,RA!B32:I67,8,0)</f>
        <v>37759.670700000002</v>
      </c>
      <c r="G28" s="16">
        <f t="shared" si="0"/>
        <v>96154.713199999984</v>
      </c>
      <c r="H28" s="27">
        <f>RA!J32</f>
        <v>28.196874450915502</v>
      </c>
      <c r="I28" s="20">
        <f>VLOOKUP(B28,RMS!B:D,3,FALSE)</f>
        <v>133914.28613266</v>
      </c>
      <c r="J28" s="21">
        <f>VLOOKUP(B28,RMS!B:E,4,FALSE)</f>
        <v>96154.716324854104</v>
      </c>
      <c r="K28" s="22">
        <f t="shared" si="1"/>
        <v>9.7767339990241453E-2</v>
      </c>
      <c r="L28" s="22">
        <f t="shared" si="2"/>
        <v>-3.1248541199602187E-3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283863.13669999997</v>
      </c>
      <c r="F31" s="25">
        <f>VLOOKUP(C31,RA!B35:I70,8,0)</f>
        <v>22407.672999999999</v>
      </c>
      <c r="G31" s="16">
        <f t="shared" si="0"/>
        <v>261455.46369999996</v>
      </c>
      <c r="H31" s="27">
        <f>RA!J35</f>
        <v>7.8938298436691703</v>
      </c>
      <c r="I31" s="20">
        <f>VLOOKUP(B31,RMS!B:D,3,FALSE)</f>
        <v>283863.13650000002</v>
      </c>
      <c r="J31" s="21">
        <f>VLOOKUP(B31,RMS!B:E,4,FALSE)</f>
        <v>261455.45259999999</v>
      </c>
      <c r="K31" s="22">
        <f t="shared" si="1"/>
        <v>1.9999995129182935E-4</v>
      </c>
      <c r="L31" s="22">
        <f t="shared" si="2"/>
        <v>1.1099999974248931E-2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314894.01699999999</v>
      </c>
      <c r="F35" s="25">
        <f>VLOOKUP(C35,RA!B8:I74,8,0)</f>
        <v>14632.1759</v>
      </c>
      <c r="G35" s="16">
        <f t="shared" si="0"/>
        <v>300261.84110000002</v>
      </c>
      <c r="H35" s="27">
        <f>RA!J39</f>
        <v>4.6466986065346596</v>
      </c>
      <c r="I35" s="20">
        <f>VLOOKUP(B35,RMS!B:D,3,FALSE)</f>
        <v>314894.01709401701</v>
      </c>
      <c r="J35" s="21">
        <f>VLOOKUP(B35,RMS!B:E,4,FALSE)</f>
        <v>300261.83760683797</v>
      </c>
      <c r="K35" s="22">
        <f t="shared" si="1"/>
        <v>-9.4017013907432556E-5</v>
      </c>
      <c r="L35" s="22">
        <f t="shared" si="2"/>
        <v>3.4931620466522872E-3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704443.62150000001</v>
      </c>
      <c r="F36" s="25">
        <f>VLOOKUP(C36,RA!B8:I75,8,0)</f>
        <v>43231.148800000003</v>
      </c>
      <c r="G36" s="16">
        <f t="shared" si="0"/>
        <v>661212.47270000004</v>
      </c>
      <c r="H36" s="27">
        <f>RA!J40</f>
        <v>6.1369210367674496</v>
      </c>
      <c r="I36" s="20">
        <f>VLOOKUP(B36,RMS!B:D,3,FALSE)</f>
        <v>704443.60325897404</v>
      </c>
      <c r="J36" s="21">
        <f>VLOOKUP(B36,RMS!B:E,4,FALSE)</f>
        <v>661212.46388205094</v>
      </c>
      <c r="K36" s="22">
        <f t="shared" si="1"/>
        <v>1.8241025973111391E-2</v>
      </c>
      <c r="L36" s="22">
        <f t="shared" si="2"/>
        <v>8.8179490994662046E-3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30731.221099999999</v>
      </c>
      <c r="F40" s="25">
        <f>VLOOKUP(C40,RA!B8:I78,8,0)</f>
        <v>1776.7925</v>
      </c>
      <c r="G40" s="16">
        <f t="shared" si="0"/>
        <v>28954.428599999999</v>
      </c>
      <c r="H40" s="27">
        <f>RA!J43</f>
        <v>0</v>
      </c>
      <c r="I40" s="20">
        <f>VLOOKUP(B40,RMS!B:D,3,FALSE)</f>
        <v>30731.221541487001</v>
      </c>
      <c r="J40" s="21">
        <f>VLOOKUP(B40,RMS!B:E,4,FALSE)</f>
        <v>28954.429014446701</v>
      </c>
      <c r="K40" s="22">
        <f t="shared" si="1"/>
        <v>-4.4148700180812739E-4</v>
      </c>
      <c r="L40" s="22">
        <f t="shared" si="2"/>
        <v>-4.1444670205237344E-4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20092023.305399999</v>
      </c>
      <c r="E7" s="65">
        <v>27729685</v>
      </c>
      <c r="F7" s="66">
        <v>72.456731136325601</v>
      </c>
      <c r="G7" s="65">
        <v>20754615.907600001</v>
      </c>
      <c r="H7" s="66">
        <v>-3.1925071759933998</v>
      </c>
      <c r="I7" s="65">
        <v>1470654.2755</v>
      </c>
      <c r="J7" s="66">
        <v>7.31959272167847</v>
      </c>
      <c r="K7" s="65">
        <v>1506797.8498</v>
      </c>
      <c r="L7" s="66">
        <v>7.2600613594021501</v>
      </c>
      <c r="M7" s="66">
        <v>-2.3987009474958999E-2</v>
      </c>
      <c r="N7" s="65">
        <v>420680699.83319998</v>
      </c>
      <c r="O7" s="65">
        <v>6913560884.7812004</v>
      </c>
      <c r="P7" s="65">
        <v>994423</v>
      </c>
      <c r="Q7" s="65">
        <v>1016839</v>
      </c>
      <c r="R7" s="66">
        <v>-2.2044787817933802</v>
      </c>
      <c r="S7" s="65">
        <v>20.204704944877601</v>
      </c>
      <c r="T7" s="65">
        <v>20.0447379811357</v>
      </c>
      <c r="U7" s="67">
        <v>0.79173125357854801</v>
      </c>
      <c r="V7" s="55"/>
      <c r="W7" s="55"/>
    </row>
    <row r="8" spans="1:23" ht="14.25" thickBot="1" x14ac:dyDescent="0.2">
      <c r="A8" s="52">
        <v>41998</v>
      </c>
      <c r="B8" s="42" t="s">
        <v>6</v>
      </c>
      <c r="C8" s="43"/>
      <c r="D8" s="68">
        <v>768272.04960000003</v>
      </c>
      <c r="E8" s="68">
        <v>912100</v>
      </c>
      <c r="F8" s="69">
        <v>84.231120447319398</v>
      </c>
      <c r="G8" s="68">
        <v>748203.26309999998</v>
      </c>
      <c r="H8" s="69">
        <v>2.6822639635184098</v>
      </c>
      <c r="I8" s="68">
        <v>137194.86799999999</v>
      </c>
      <c r="J8" s="69">
        <v>17.857589387955802</v>
      </c>
      <c r="K8" s="68">
        <v>86281.810800000007</v>
      </c>
      <c r="L8" s="69">
        <v>11.5318677497492</v>
      </c>
      <c r="M8" s="69">
        <v>0.59007868202970004</v>
      </c>
      <c r="N8" s="68">
        <v>16275964.890799999</v>
      </c>
      <c r="O8" s="68">
        <v>263027590.30219999</v>
      </c>
      <c r="P8" s="68">
        <v>29497</v>
      </c>
      <c r="Q8" s="68">
        <v>26052</v>
      </c>
      <c r="R8" s="69">
        <v>13.223552894211601</v>
      </c>
      <c r="S8" s="68">
        <v>26.0457690476998</v>
      </c>
      <c r="T8" s="68">
        <v>25.627903627360698</v>
      </c>
      <c r="U8" s="70">
        <v>1.6043504784743901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117109.0713</v>
      </c>
      <c r="E9" s="68">
        <v>140091</v>
      </c>
      <c r="F9" s="69">
        <v>83.594999892926793</v>
      </c>
      <c r="G9" s="68">
        <v>107736.66220000001</v>
      </c>
      <c r="H9" s="69">
        <v>8.6993683567078399</v>
      </c>
      <c r="I9" s="68">
        <v>16696.8799</v>
      </c>
      <c r="J9" s="69">
        <v>14.2575461615842</v>
      </c>
      <c r="K9" s="68">
        <v>20686.3367</v>
      </c>
      <c r="L9" s="69">
        <v>19.200833103218201</v>
      </c>
      <c r="M9" s="69">
        <v>-0.19285467784153401</v>
      </c>
      <c r="N9" s="68">
        <v>2539733.6938999998</v>
      </c>
      <c r="O9" s="68">
        <v>44578669.183600001</v>
      </c>
      <c r="P9" s="68">
        <v>7235</v>
      </c>
      <c r="Q9" s="68">
        <v>9900</v>
      </c>
      <c r="R9" s="69">
        <v>-26.919191919191899</v>
      </c>
      <c r="S9" s="68">
        <v>16.186464588804402</v>
      </c>
      <c r="T9" s="68">
        <v>14.5484834444444</v>
      </c>
      <c r="U9" s="70">
        <v>10.1194497128972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257229.82610000001</v>
      </c>
      <c r="E10" s="68">
        <v>230866</v>
      </c>
      <c r="F10" s="69">
        <v>111.419536051216</v>
      </c>
      <c r="G10" s="68">
        <v>194854.99979999999</v>
      </c>
      <c r="H10" s="69">
        <v>32.010893415114701</v>
      </c>
      <c r="I10" s="68">
        <v>27776.9375</v>
      </c>
      <c r="J10" s="69">
        <v>10.7984901755528</v>
      </c>
      <c r="K10" s="68">
        <v>44966.170599999998</v>
      </c>
      <c r="L10" s="69">
        <v>23.076734313286</v>
      </c>
      <c r="M10" s="69">
        <v>-0.38227033502381402</v>
      </c>
      <c r="N10" s="68">
        <v>3261678.6055000001</v>
      </c>
      <c r="O10" s="68">
        <v>62072116.989699997</v>
      </c>
      <c r="P10" s="68">
        <v>91820</v>
      </c>
      <c r="Q10" s="68">
        <v>99654</v>
      </c>
      <c r="R10" s="69">
        <v>-7.8611997511389404</v>
      </c>
      <c r="S10" s="68">
        <v>2.8014574831191501</v>
      </c>
      <c r="T10" s="68">
        <v>2.9246578983282201</v>
      </c>
      <c r="U10" s="70">
        <v>-4.3977256821295097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97094.6348</v>
      </c>
      <c r="E11" s="68">
        <v>148883</v>
      </c>
      <c r="F11" s="69">
        <v>65.2153938327411</v>
      </c>
      <c r="G11" s="68">
        <v>93342.927800000005</v>
      </c>
      <c r="H11" s="69">
        <v>4.0192728987872997</v>
      </c>
      <c r="I11" s="68">
        <v>11012.761200000001</v>
      </c>
      <c r="J11" s="69">
        <v>11.342296330466199</v>
      </c>
      <c r="K11" s="68">
        <v>17100.300200000001</v>
      </c>
      <c r="L11" s="69">
        <v>18.319866971217898</v>
      </c>
      <c r="M11" s="69">
        <v>-0.35599018314310099</v>
      </c>
      <c r="N11" s="68">
        <v>2398522.3193000001</v>
      </c>
      <c r="O11" s="68">
        <v>26864368.7645</v>
      </c>
      <c r="P11" s="68">
        <v>4220</v>
      </c>
      <c r="Q11" s="68">
        <v>3812</v>
      </c>
      <c r="R11" s="69">
        <v>10.7030430220357</v>
      </c>
      <c r="S11" s="68">
        <v>23.008207298578199</v>
      </c>
      <c r="T11" s="68">
        <v>24.376536542497401</v>
      </c>
      <c r="U11" s="70">
        <v>-5.9471354119959399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318524.6813</v>
      </c>
      <c r="E12" s="68">
        <v>489153</v>
      </c>
      <c r="F12" s="69">
        <v>65.117597418394695</v>
      </c>
      <c r="G12" s="68">
        <v>444822.44809999998</v>
      </c>
      <c r="H12" s="69">
        <v>-28.392849178242699</v>
      </c>
      <c r="I12" s="68">
        <v>31754.192800000001</v>
      </c>
      <c r="J12" s="69">
        <v>9.9691467142832106</v>
      </c>
      <c r="K12" s="68">
        <v>-22824.239799999999</v>
      </c>
      <c r="L12" s="69">
        <v>-5.1310899208191296</v>
      </c>
      <c r="M12" s="69">
        <v>-2.3912486496045302</v>
      </c>
      <c r="N12" s="68">
        <v>7144482.8852000004</v>
      </c>
      <c r="O12" s="68">
        <v>93922045.072300002</v>
      </c>
      <c r="P12" s="68">
        <v>3700</v>
      </c>
      <c r="Q12" s="68">
        <v>1894</v>
      </c>
      <c r="R12" s="69">
        <v>95.353748680042202</v>
      </c>
      <c r="S12" s="68">
        <v>86.087751702702704</v>
      </c>
      <c r="T12" s="68">
        <v>116.184460454065</v>
      </c>
      <c r="U12" s="70">
        <v>-34.960500368623201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520120.81170000002</v>
      </c>
      <c r="E13" s="68">
        <v>722400</v>
      </c>
      <c r="F13" s="69">
        <v>71.999004941860505</v>
      </c>
      <c r="G13" s="68">
        <v>485911.2389</v>
      </c>
      <c r="H13" s="69">
        <v>7.0402925599011104</v>
      </c>
      <c r="I13" s="68">
        <v>23203.771400000001</v>
      </c>
      <c r="J13" s="69">
        <v>4.4612272529836199</v>
      </c>
      <c r="K13" s="68">
        <v>72524.714200000002</v>
      </c>
      <c r="L13" s="69">
        <v>14.925506634541</v>
      </c>
      <c r="M13" s="69">
        <v>-0.68005704460949101</v>
      </c>
      <c r="N13" s="68">
        <v>10239793.3532</v>
      </c>
      <c r="O13" s="68">
        <v>133959446.3864</v>
      </c>
      <c r="P13" s="68">
        <v>14494</v>
      </c>
      <c r="Q13" s="68">
        <v>13695</v>
      </c>
      <c r="R13" s="69">
        <v>5.8342460752099301</v>
      </c>
      <c r="S13" s="68">
        <v>35.8852498758107</v>
      </c>
      <c r="T13" s="68">
        <v>37.238607652427902</v>
      </c>
      <c r="U13" s="70">
        <v>-3.7713483431237602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281333.7599</v>
      </c>
      <c r="E14" s="68">
        <v>224852</v>
      </c>
      <c r="F14" s="69">
        <v>125.119527466956</v>
      </c>
      <c r="G14" s="68">
        <v>223974.7199</v>
      </c>
      <c r="H14" s="69">
        <v>25.6096045239434</v>
      </c>
      <c r="I14" s="68">
        <v>47544.634700000002</v>
      </c>
      <c r="J14" s="69">
        <v>16.899726046706899</v>
      </c>
      <c r="K14" s="68">
        <v>41610.949000000001</v>
      </c>
      <c r="L14" s="69">
        <v>18.578413232787302</v>
      </c>
      <c r="M14" s="69">
        <v>0.14259914379746499</v>
      </c>
      <c r="N14" s="68">
        <v>6058818.0943</v>
      </c>
      <c r="O14" s="68">
        <v>66293502.897399999</v>
      </c>
      <c r="P14" s="68">
        <v>3533</v>
      </c>
      <c r="Q14" s="68">
        <v>2882</v>
      </c>
      <c r="R14" s="69">
        <v>22.588480222068</v>
      </c>
      <c r="S14" s="68">
        <v>79.630274525898699</v>
      </c>
      <c r="T14" s="68">
        <v>79.397733900069397</v>
      </c>
      <c r="U14" s="70">
        <v>0.29202539764399299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182044.8719</v>
      </c>
      <c r="E15" s="68">
        <v>124122</v>
      </c>
      <c r="F15" s="69">
        <v>146.666080066386</v>
      </c>
      <c r="G15" s="68">
        <v>116338.1566</v>
      </c>
      <c r="H15" s="69">
        <v>56.479075498777497</v>
      </c>
      <c r="I15" s="68">
        <v>-9626.5607</v>
      </c>
      <c r="J15" s="69">
        <v>-5.2880153115699997</v>
      </c>
      <c r="K15" s="68">
        <v>14212.916300000001</v>
      </c>
      <c r="L15" s="69">
        <v>12.2169000398275</v>
      </c>
      <c r="M15" s="69">
        <v>-1.6773107289740401</v>
      </c>
      <c r="N15" s="68">
        <v>3689667.4627</v>
      </c>
      <c r="O15" s="68">
        <v>50699801.397299998</v>
      </c>
      <c r="P15" s="68">
        <v>6818</v>
      </c>
      <c r="Q15" s="68">
        <v>4635</v>
      </c>
      <c r="R15" s="69">
        <v>47.098166127292302</v>
      </c>
      <c r="S15" s="68">
        <v>26.700626562041698</v>
      </c>
      <c r="T15" s="68">
        <v>28.691614131607299</v>
      </c>
      <c r="U15" s="70">
        <v>-7.4567072983827298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751588.39410000003</v>
      </c>
      <c r="E16" s="68">
        <v>860200</v>
      </c>
      <c r="F16" s="69">
        <v>87.373679853522404</v>
      </c>
      <c r="G16" s="68">
        <v>2640321.1255000001</v>
      </c>
      <c r="H16" s="69">
        <v>-71.534205182800605</v>
      </c>
      <c r="I16" s="68">
        <v>26220.228299999999</v>
      </c>
      <c r="J16" s="69">
        <v>3.48864198886384</v>
      </c>
      <c r="K16" s="68">
        <v>-163957.736</v>
      </c>
      <c r="L16" s="69">
        <v>-6.2097649568649</v>
      </c>
      <c r="M16" s="69">
        <v>-1.1599206535762401</v>
      </c>
      <c r="N16" s="68">
        <v>16780394.804499999</v>
      </c>
      <c r="O16" s="68">
        <v>352582170.22259998</v>
      </c>
      <c r="P16" s="68">
        <v>35039</v>
      </c>
      <c r="Q16" s="68">
        <v>37247</v>
      </c>
      <c r="R16" s="69">
        <v>-5.92799420087524</v>
      </c>
      <c r="S16" s="68">
        <v>21.450052629926699</v>
      </c>
      <c r="T16" s="68">
        <v>21.0321909254437</v>
      </c>
      <c r="U16" s="70">
        <v>1.94806843457346</v>
      </c>
      <c r="V16" s="55"/>
      <c r="W16" s="55"/>
    </row>
    <row r="17" spans="1:21" ht="12" thickBot="1" x14ac:dyDescent="0.2">
      <c r="A17" s="53"/>
      <c r="B17" s="42" t="s">
        <v>15</v>
      </c>
      <c r="C17" s="43"/>
      <c r="D17" s="68">
        <v>619717.576</v>
      </c>
      <c r="E17" s="68">
        <v>960000</v>
      </c>
      <c r="F17" s="69">
        <v>64.553914166666701</v>
      </c>
      <c r="G17" s="68">
        <v>1007004.4253999999</v>
      </c>
      <c r="H17" s="69">
        <v>-38.459299644702398</v>
      </c>
      <c r="I17" s="68">
        <v>49158.5173</v>
      </c>
      <c r="J17" s="69">
        <v>7.9324065031842803</v>
      </c>
      <c r="K17" s="68">
        <v>39594.649599999997</v>
      </c>
      <c r="L17" s="69">
        <v>3.9319240910259499</v>
      </c>
      <c r="M17" s="69">
        <v>0.241544445944535</v>
      </c>
      <c r="N17" s="68">
        <v>11903506.5316</v>
      </c>
      <c r="O17" s="68">
        <v>327971167.51270002</v>
      </c>
      <c r="P17" s="68">
        <v>12500</v>
      </c>
      <c r="Q17" s="68">
        <v>13290</v>
      </c>
      <c r="R17" s="69">
        <v>-5.94431903686983</v>
      </c>
      <c r="S17" s="68">
        <v>49.577406080000003</v>
      </c>
      <c r="T17" s="68">
        <v>43.369090910459001</v>
      </c>
      <c r="U17" s="70">
        <v>12.522468721988099</v>
      </c>
    </row>
    <row r="18" spans="1:21" ht="12" thickBot="1" x14ac:dyDescent="0.2">
      <c r="A18" s="53"/>
      <c r="B18" s="42" t="s">
        <v>16</v>
      </c>
      <c r="C18" s="43"/>
      <c r="D18" s="68">
        <v>2166655.1013000002</v>
      </c>
      <c r="E18" s="68">
        <v>2877900</v>
      </c>
      <c r="F18" s="69">
        <v>75.285975930365893</v>
      </c>
      <c r="G18" s="68">
        <v>2104700.6201999998</v>
      </c>
      <c r="H18" s="69">
        <v>2.9436244046012301</v>
      </c>
      <c r="I18" s="68">
        <v>272795.49459999998</v>
      </c>
      <c r="J18" s="69">
        <v>12.590628496262401</v>
      </c>
      <c r="K18" s="68">
        <v>292395.59230000002</v>
      </c>
      <c r="L18" s="69">
        <v>13.8925027860834</v>
      </c>
      <c r="M18" s="69">
        <v>-6.7032808346475001E-2</v>
      </c>
      <c r="N18" s="68">
        <v>42078789.105499998</v>
      </c>
      <c r="O18" s="68">
        <v>783238811.98650002</v>
      </c>
      <c r="P18" s="68">
        <v>87133</v>
      </c>
      <c r="Q18" s="68">
        <v>97984</v>
      </c>
      <c r="R18" s="69">
        <v>-11.0742570215545</v>
      </c>
      <c r="S18" s="68">
        <v>24.866067979984599</v>
      </c>
      <c r="T18" s="68">
        <v>27.469647794537899</v>
      </c>
      <c r="U18" s="70">
        <v>-10.470412196447599</v>
      </c>
    </row>
    <row r="19" spans="1:21" ht="12" thickBot="1" x14ac:dyDescent="0.2">
      <c r="A19" s="53"/>
      <c r="B19" s="42" t="s">
        <v>17</v>
      </c>
      <c r="C19" s="43"/>
      <c r="D19" s="68">
        <v>644801.80090000003</v>
      </c>
      <c r="E19" s="68">
        <v>995100</v>
      </c>
      <c r="F19" s="69">
        <v>64.797688764948305</v>
      </c>
      <c r="G19" s="68">
        <v>1022882.6589</v>
      </c>
      <c r="H19" s="69">
        <v>-36.962290318479504</v>
      </c>
      <c r="I19" s="68">
        <v>35020.950499999999</v>
      </c>
      <c r="J19" s="69">
        <v>5.4312736799305696</v>
      </c>
      <c r="K19" s="68">
        <v>28919.299599999998</v>
      </c>
      <c r="L19" s="69">
        <v>2.8272352990224299</v>
      </c>
      <c r="M19" s="69">
        <v>0.210988889232988</v>
      </c>
      <c r="N19" s="68">
        <v>16329603.899700001</v>
      </c>
      <c r="O19" s="68">
        <v>263805069.47240001</v>
      </c>
      <c r="P19" s="68">
        <v>15209</v>
      </c>
      <c r="Q19" s="68">
        <v>14984</v>
      </c>
      <c r="R19" s="69">
        <v>1.5016017084890501</v>
      </c>
      <c r="S19" s="68">
        <v>42.396068176737501</v>
      </c>
      <c r="T19" s="68">
        <v>52.278404851841998</v>
      </c>
      <c r="U19" s="70">
        <v>-23.3095593532584</v>
      </c>
    </row>
    <row r="20" spans="1:21" ht="12" thickBot="1" x14ac:dyDescent="0.2">
      <c r="A20" s="53"/>
      <c r="B20" s="42" t="s">
        <v>18</v>
      </c>
      <c r="C20" s="43"/>
      <c r="D20" s="68">
        <v>1474182.4743999999</v>
      </c>
      <c r="E20" s="68">
        <v>1433100</v>
      </c>
      <c r="F20" s="69">
        <v>102.86668581396999</v>
      </c>
      <c r="G20" s="68">
        <v>1129656.0427000001</v>
      </c>
      <c r="H20" s="69">
        <v>30.498348052611199</v>
      </c>
      <c r="I20" s="68">
        <v>63817.969100000002</v>
      </c>
      <c r="J20" s="69">
        <v>4.3290413641618004</v>
      </c>
      <c r="K20" s="68">
        <v>48201.299599999998</v>
      </c>
      <c r="L20" s="69">
        <v>4.2669005235251696</v>
      </c>
      <c r="M20" s="69">
        <v>0.323988556939241</v>
      </c>
      <c r="N20" s="68">
        <v>24985769.436999999</v>
      </c>
      <c r="O20" s="68">
        <v>409398677.40679997</v>
      </c>
      <c r="P20" s="68">
        <v>45952</v>
      </c>
      <c r="Q20" s="68">
        <v>43376</v>
      </c>
      <c r="R20" s="69">
        <v>5.93876798229436</v>
      </c>
      <c r="S20" s="68">
        <v>32.080920839136503</v>
      </c>
      <c r="T20" s="68">
        <v>34.463718957487998</v>
      </c>
      <c r="U20" s="70">
        <v>-7.4274617312252103</v>
      </c>
    </row>
    <row r="21" spans="1:21" ht="12" thickBot="1" x14ac:dyDescent="0.2">
      <c r="A21" s="53"/>
      <c r="B21" s="42" t="s">
        <v>19</v>
      </c>
      <c r="C21" s="43"/>
      <c r="D21" s="68">
        <v>410290.2046</v>
      </c>
      <c r="E21" s="68">
        <v>401600</v>
      </c>
      <c r="F21" s="69">
        <v>102.163895567729</v>
      </c>
      <c r="G21" s="68">
        <v>376081.62479999999</v>
      </c>
      <c r="H21" s="69">
        <v>9.0960519058042504</v>
      </c>
      <c r="I21" s="68">
        <v>38694.038999999997</v>
      </c>
      <c r="J21" s="69">
        <v>9.4308951484044297</v>
      </c>
      <c r="K21" s="68">
        <v>45674.120600000002</v>
      </c>
      <c r="L21" s="69">
        <v>12.144736032846501</v>
      </c>
      <c r="M21" s="69">
        <v>-0.15282355759248001</v>
      </c>
      <c r="N21" s="68">
        <v>9236006.8519000001</v>
      </c>
      <c r="O21" s="68">
        <v>154336606.80590001</v>
      </c>
      <c r="P21" s="68">
        <v>37257</v>
      </c>
      <c r="Q21" s="68">
        <v>32990</v>
      </c>
      <c r="R21" s="69">
        <v>12.9342224916641</v>
      </c>
      <c r="S21" s="68">
        <v>11.012432686475</v>
      </c>
      <c r="T21" s="68">
        <v>11.639218329796901</v>
      </c>
      <c r="U21" s="70">
        <v>-5.6916183841166399</v>
      </c>
    </row>
    <row r="22" spans="1:21" ht="12" thickBot="1" x14ac:dyDescent="0.2">
      <c r="A22" s="53"/>
      <c r="B22" s="42" t="s">
        <v>20</v>
      </c>
      <c r="C22" s="43"/>
      <c r="D22" s="68">
        <v>1131891.2505000001</v>
      </c>
      <c r="E22" s="68">
        <v>1066700</v>
      </c>
      <c r="F22" s="69">
        <v>106.111488750352</v>
      </c>
      <c r="G22" s="68">
        <v>954305.64809999999</v>
      </c>
      <c r="H22" s="69">
        <v>18.608880996729798</v>
      </c>
      <c r="I22" s="68">
        <v>93679.570399999997</v>
      </c>
      <c r="J22" s="69">
        <v>8.2763755227031002</v>
      </c>
      <c r="K22" s="68">
        <v>131993.50599999999</v>
      </c>
      <c r="L22" s="69">
        <v>13.8313659007254</v>
      </c>
      <c r="M22" s="69">
        <v>-0.29027136835050099</v>
      </c>
      <c r="N22" s="68">
        <v>24882225.488299999</v>
      </c>
      <c r="O22" s="68">
        <v>467051961.19499999</v>
      </c>
      <c r="P22" s="68">
        <v>68842</v>
      </c>
      <c r="Q22" s="68">
        <v>67233</v>
      </c>
      <c r="R22" s="69">
        <v>2.39317002067436</v>
      </c>
      <c r="S22" s="68">
        <v>16.441870522355501</v>
      </c>
      <c r="T22" s="68">
        <v>16.612388240893601</v>
      </c>
      <c r="U22" s="70">
        <v>-1.03709440058064</v>
      </c>
    </row>
    <row r="23" spans="1:21" ht="12" thickBot="1" x14ac:dyDescent="0.2">
      <c r="A23" s="53"/>
      <c r="B23" s="42" t="s">
        <v>21</v>
      </c>
      <c r="C23" s="43"/>
      <c r="D23" s="68">
        <v>3440950.5351</v>
      </c>
      <c r="E23" s="68">
        <v>4095900</v>
      </c>
      <c r="F23" s="69">
        <v>84.0096324397568</v>
      </c>
      <c r="G23" s="68">
        <v>2940132.9769000001</v>
      </c>
      <c r="H23" s="69">
        <v>17.0338403784733</v>
      </c>
      <c r="I23" s="68">
        <v>-14853.3017</v>
      </c>
      <c r="J23" s="69">
        <v>-0.43166274982701403</v>
      </c>
      <c r="K23" s="68">
        <v>74625.249400000001</v>
      </c>
      <c r="L23" s="69">
        <v>2.5381589875803199</v>
      </c>
      <c r="M23" s="69">
        <v>-1.1990385535649499</v>
      </c>
      <c r="N23" s="68">
        <v>64701220.1294</v>
      </c>
      <c r="O23" s="68">
        <v>1034197099.4009</v>
      </c>
      <c r="P23" s="68">
        <v>92095</v>
      </c>
      <c r="Q23" s="68">
        <v>87635</v>
      </c>
      <c r="R23" s="69">
        <v>5.0892908084669397</v>
      </c>
      <c r="S23" s="68">
        <v>37.3630548357674</v>
      </c>
      <c r="T23" s="68">
        <v>33.244930435328399</v>
      </c>
      <c r="U23" s="70">
        <v>11.0219156825924</v>
      </c>
    </row>
    <row r="24" spans="1:21" ht="12" thickBot="1" x14ac:dyDescent="0.2">
      <c r="A24" s="53"/>
      <c r="B24" s="42" t="s">
        <v>22</v>
      </c>
      <c r="C24" s="43"/>
      <c r="D24" s="68">
        <v>323047.90490000002</v>
      </c>
      <c r="E24" s="68">
        <v>363867</v>
      </c>
      <c r="F24" s="69">
        <v>88.781863950289505</v>
      </c>
      <c r="G24" s="68">
        <v>276718.13400000002</v>
      </c>
      <c r="H24" s="69">
        <v>16.7425857605704</v>
      </c>
      <c r="I24" s="68">
        <v>47804.403599999998</v>
      </c>
      <c r="J24" s="69">
        <v>14.7979302372501</v>
      </c>
      <c r="K24" s="68">
        <v>46201.931900000003</v>
      </c>
      <c r="L24" s="69">
        <v>16.6963874872039</v>
      </c>
      <c r="M24" s="69">
        <v>3.4684084281766003E-2</v>
      </c>
      <c r="N24" s="68">
        <v>6716809.5162000004</v>
      </c>
      <c r="O24" s="68">
        <v>108506735.8013</v>
      </c>
      <c r="P24" s="68">
        <v>30673</v>
      </c>
      <c r="Q24" s="68">
        <v>24604</v>
      </c>
      <c r="R24" s="69">
        <v>24.666720858396999</v>
      </c>
      <c r="S24" s="68">
        <v>10.5319957258827</v>
      </c>
      <c r="T24" s="68">
        <v>9.56034912615835</v>
      </c>
      <c r="U24" s="70">
        <v>9.2256645845050897</v>
      </c>
    </row>
    <row r="25" spans="1:21" ht="12" thickBot="1" x14ac:dyDescent="0.2">
      <c r="A25" s="53"/>
      <c r="B25" s="42" t="s">
        <v>23</v>
      </c>
      <c r="C25" s="43"/>
      <c r="D25" s="68">
        <v>406785.87560000003</v>
      </c>
      <c r="E25" s="68">
        <v>518134</v>
      </c>
      <c r="F25" s="69">
        <v>78.509782334299601</v>
      </c>
      <c r="G25" s="68">
        <v>343377.2096</v>
      </c>
      <c r="H25" s="69">
        <v>18.466183610107599</v>
      </c>
      <c r="I25" s="68">
        <v>31680.124800000001</v>
      </c>
      <c r="J25" s="69">
        <v>7.78791170004921</v>
      </c>
      <c r="K25" s="68">
        <v>29777.530200000001</v>
      </c>
      <c r="L25" s="69">
        <v>8.6719588159877699</v>
      </c>
      <c r="M25" s="69">
        <v>6.3893633461917995E-2</v>
      </c>
      <c r="N25" s="68">
        <v>9437833.0918000005</v>
      </c>
      <c r="O25" s="68">
        <v>112217773.8241</v>
      </c>
      <c r="P25" s="68">
        <v>19908</v>
      </c>
      <c r="Q25" s="68">
        <v>17757</v>
      </c>
      <c r="R25" s="69">
        <v>12.113532691333001</v>
      </c>
      <c r="S25" s="68">
        <v>20.4332868997388</v>
      </c>
      <c r="T25" s="68">
        <v>18.793109703215599</v>
      </c>
      <c r="U25" s="70">
        <v>8.0269865762229795</v>
      </c>
    </row>
    <row r="26" spans="1:21" ht="12" thickBot="1" x14ac:dyDescent="0.2">
      <c r="A26" s="53"/>
      <c r="B26" s="42" t="s">
        <v>24</v>
      </c>
      <c r="C26" s="43"/>
      <c r="D26" s="68">
        <v>619789.83290000004</v>
      </c>
      <c r="E26" s="68">
        <v>744700</v>
      </c>
      <c r="F26" s="69">
        <v>83.226780300792299</v>
      </c>
      <c r="G26" s="68">
        <v>571088.58490000002</v>
      </c>
      <c r="H26" s="69">
        <v>8.5277922353373103</v>
      </c>
      <c r="I26" s="68">
        <v>139789.80239999999</v>
      </c>
      <c r="J26" s="69">
        <v>22.554387790764899</v>
      </c>
      <c r="K26" s="68">
        <v>124628.6807</v>
      </c>
      <c r="L26" s="69">
        <v>21.823003294983199</v>
      </c>
      <c r="M26" s="69">
        <v>0.12165034256035399</v>
      </c>
      <c r="N26" s="68">
        <v>14823440.7215</v>
      </c>
      <c r="O26" s="68">
        <v>223384904.7766</v>
      </c>
      <c r="P26" s="68">
        <v>49313</v>
      </c>
      <c r="Q26" s="68">
        <v>51709</v>
      </c>
      <c r="R26" s="69">
        <v>-4.6336227735984101</v>
      </c>
      <c r="S26" s="68">
        <v>12.568487678705401</v>
      </c>
      <c r="T26" s="68">
        <v>13.9768338393703</v>
      </c>
      <c r="U26" s="70">
        <v>-11.205374876175799</v>
      </c>
    </row>
    <row r="27" spans="1:21" ht="12" thickBot="1" x14ac:dyDescent="0.2">
      <c r="A27" s="53"/>
      <c r="B27" s="42" t="s">
        <v>25</v>
      </c>
      <c r="C27" s="43"/>
      <c r="D27" s="68">
        <v>325367.93699999998</v>
      </c>
      <c r="E27" s="68">
        <v>348248</v>
      </c>
      <c r="F27" s="69">
        <v>93.429951356504603</v>
      </c>
      <c r="G27" s="68">
        <v>289712.9485</v>
      </c>
      <c r="H27" s="69">
        <v>12.307005497892</v>
      </c>
      <c r="I27" s="68">
        <v>88863.411800000002</v>
      </c>
      <c r="J27" s="69">
        <v>27.311668328277801</v>
      </c>
      <c r="K27" s="68">
        <v>86968.001799999998</v>
      </c>
      <c r="L27" s="69">
        <v>30.018679610379898</v>
      </c>
      <c r="M27" s="69">
        <v>2.1794337696280999E-2</v>
      </c>
      <c r="N27" s="68">
        <v>6621459.7800000003</v>
      </c>
      <c r="O27" s="68">
        <v>100395422.0086</v>
      </c>
      <c r="P27" s="68">
        <v>40613</v>
      </c>
      <c r="Q27" s="68">
        <v>36263</v>
      </c>
      <c r="R27" s="69">
        <v>11.9956980944765</v>
      </c>
      <c r="S27" s="68">
        <v>8.0114233619776893</v>
      </c>
      <c r="T27" s="68">
        <v>7.57501002950666</v>
      </c>
      <c r="U27" s="70">
        <v>5.4473882199542398</v>
      </c>
    </row>
    <row r="28" spans="1:21" ht="12" thickBot="1" x14ac:dyDescent="0.2">
      <c r="A28" s="53"/>
      <c r="B28" s="42" t="s">
        <v>26</v>
      </c>
      <c r="C28" s="43"/>
      <c r="D28" s="68">
        <v>1292583.7374</v>
      </c>
      <c r="E28" s="68">
        <v>1840300</v>
      </c>
      <c r="F28" s="69">
        <v>70.237664369939694</v>
      </c>
      <c r="G28" s="68">
        <v>1155863.2476999999</v>
      </c>
      <c r="H28" s="69">
        <v>11.828431258806299</v>
      </c>
      <c r="I28" s="68">
        <v>34784.2261</v>
      </c>
      <c r="J28" s="69">
        <v>2.6910617156585599</v>
      </c>
      <c r="K28" s="68">
        <v>50958.304199999999</v>
      </c>
      <c r="L28" s="69">
        <v>4.4086793399997504</v>
      </c>
      <c r="M28" s="69">
        <v>-0.317398279905869</v>
      </c>
      <c r="N28" s="68">
        <v>32344164.219799999</v>
      </c>
      <c r="O28" s="68">
        <v>365835408.34450001</v>
      </c>
      <c r="P28" s="68">
        <v>47488</v>
      </c>
      <c r="Q28" s="68">
        <v>44681</v>
      </c>
      <c r="R28" s="69">
        <v>6.2823123922920203</v>
      </c>
      <c r="S28" s="68">
        <v>27.219165629211599</v>
      </c>
      <c r="T28" s="68">
        <v>27.346802710324301</v>
      </c>
      <c r="U28" s="70">
        <v>-0.46892356235830301</v>
      </c>
    </row>
    <row r="29" spans="1:21" ht="12" thickBot="1" x14ac:dyDescent="0.2">
      <c r="A29" s="53"/>
      <c r="B29" s="42" t="s">
        <v>27</v>
      </c>
      <c r="C29" s="43"/>
      <c r="D29" s="68">
        <v>681819.26809999999</v>
      </c>
      <c r="E29" s="68">
        <v>705900</v>
      </c>
      <c r="F29" s="69">
        <v>96.588648264626698</v>
      </c>
      <c r="G29" s="68">
        <v>535069.65899999999</v>
      </c>
      <c r="H29" s="69">
        <v>27.4262624747332</v>
      </c>
      <c r="I29" s="68">
        <v>86688.234500000006</v>
      </c>
      <c r="J29" s="69">
        <v>12.7142541368141</v>
      </c>
      <c r="K29" s="68">
        <v>92458.347599999994</v>
      </c>
      <c r="L29" s="69">
        <v>17.279684251354599</v>
      </c>
      <c r="M29" s="69">
        <v>-6.2407703033619998E-2</v>
      </c>
      <c r="N29" s="68">
        <v>16900850.112500001</v>
      </c>
      <c r="O29" s="68">
        <v>243695696.2166</v>
      </c>
      <c r="P29" s="68">
        <v>108454</v>
      </c>
      <c r="Q29" s="68">
        <v>101201</v>
      </c>
      <c r="R29" s="69">
        <v>7.16692522801159</v>
      </c>
      <c r="S29" s="68">
        <v>6.2867138888376601</v>
      </c>
      <c r="T29" s="68">
        <v>6.2734944961018204</v>
      </c>
      <c r="U29" s="70">
        <v>0.210275081220374</v>
      </c>
    </row>
    <row r="30" spans="1:21" ht="12" thickBot="1" x14ac:dyDescent="0.2">
      <c r="A30" s="53"/>
      <c r="B30" s="42" t="s">
        <v>28</v>
      </c>
      <c r="C30" s="43"/>
      <c r="D30" s="68">
        <v>872594.10309999995</v>
      </c>
      <c r="E30" s="68">
        <v>1397500</v>
      </c>
      <c r="F30" s="69">
        <v>62.439649595706598</v>
      </c>
      <c r="G30" s="68">
        <v>773247.33600000001</v>
      </c>
      <c r="H30" s="69">
        <v>12.8479934523822</v>
      </c>
      <c r="I30" s="68">
        <v>72935.753800000006</v>
      </c>
      <c r="J30" s="69">
        <v>8.35849721432756</v>
      </c>
      <c r="K30" s="68">
        <v>136197.905</v>
      </c>
      <c r="L30" s="69">
        <v>17.613756770834801</v>
      </c>
      <c r="M30" s="69">
        <v>-0.46448696255643601</v>
      </c>
      <c r="N30" s="68">
        <v>21162919.056600001</v>
      </c>
      <c r="O30" s="68">
        <v>420687824.48680001</v>
      </c>
      <c r="P30" s="68">
        <v>63478</v>
      </c>
      <c r="Q30" s="68">
        <v>112376</v>
      </c>
      <c r="R30" s="69">
        <v>-43.512849718801199</v>
      </c>
      <c r="S30" s="68">
        <v>13.746401951857299</v>
      </c>
      <c r="T30" s="68">
        <v>17.305068653449101</v>
      </c>
      <c r="U30" s="70">
        <v>-25.887986645923501</v>
      </c>
    </row>
    <row r="31" spans="1:21" ht="12" thickBot="1" x14ac:dyDescent="0.2">
      <c r="A31" s="53"/>
      <c r="B31" s="42" t="s">
        <v>29</v>
      </c>
      <c r="C31" s="43"/>
      <c r="D31" s="68">
        <v>920381.22270000004</v>
      </c>
      <c r="E31" s="68">
        <v>1191800</v>
      </c>
      <c r="F31" s="69">
        <v>77.226147231079096</v>
      </c>
      <c r="G31" s="68">
        <v>737694.37509999995</v>
      </c>
      <c r="H31" s="69">
        <v>24.764571042748599</v>
      </c>
      <c r="I31" s="68">
        <v>-1790.0947000000001</v>
      </c>
      <c r="J31" s="69">
        <v>-0.19449491752435299</v>
      </c>
      <c r="K31" s="68">
        <v>41065.475100000003</v>
      </c>
      <c r="L31" s="69">
        <v>5.5667328484690302</v>
      </c>
      <c r="M31" s="69">
        <v>-1.0435912331621799</v>
      </c>
      <c r="N31" s="68">
        <v>19374727.008099999</v>
      </c>
      <c r="O31" s="68">
        <v>380398265.5582</v>
      </c>
      <c r="P31" s="68">
        <v>29485</v>
      </c>
      <c r="Q31" s="68">
        <v>24416</v>
      </c>
      <c r="R31" s="69">
        <v>20.7609764089122</v>
      </c>
      <c r="S31" s="68">
        <v>31.215235635068701</v>
      </c>
      <c r="T31" s="68">
        <v>30.575961553899099</v>
      </c>
      <c r="U31" s="70">
        <v>2.0479553274664601</v>
      </c>
    </row>
    <row r="32" spans="1:21" ht="12" thickBot="1" x14ac:dyDescent="0.2">
      <c r="A32" s="53"/>
      <c r="B32" s="42" t="s">
        <v>30</v>
      </c>
      <c r="C32" s="43"/>
      <c r="D32" s="68">
        <v>133914.38389999999</v>
      </c>
      <c r="E32" s="68">
        <v>176220</v>
      </c>
      <c r="F32" s="69">
        <v>75.992727215979997</v>
      </c>
      <c r="G32" s="68">
        <v>140448.0515</v>
      </c>
      <c r="H32" s="69">
        <v>-4.6520172620550602</v>
      </c>
      <c r="I32" s="68">
        <v>37759.670700000002</v>
      </c>
      <c r="J32" s="69">
        <v>28.196874450915502</v>
      </c>
      <c r="K32" s="68">
        <v>38236.075100000002</v>
      </c>
      <c r="L32" s="69">
        <v>27.224354265961502</v>
      </c>
      <c r="M32" s="69">
        <v>-1.2459552889622E-2</v>
      </c>
      <c r="N32" s="68">
        <v>3061512.4032000001</v>
      </c>
      <c r="O32" s="68">
        <v>52129183.362400003</v>
      </c>
      <c r="P32" s="68">
        <v>30361</v>
      </c>
      <c r="Q32" s="68">
        <v>24772</v>
      </c>
      <c r="R32" s="69">
        <v>22.561763281123898</v>
      </c>
      <c r="S32" s="68">
        <v>4.4107369289549103</v>
      </c>
      <c r="T32" s="68">
        <v>4.6388807040206697</v>
      </c>
      <c r="U32" s="70">
        <v>-5.1724638930079498</v>
      </c>
    </row>
    <row r="33" spans="1:21" ht="12" thickBot="1" x14ac:dyDescent="0.2">
      <c r="A33" s="53"/>
      <c r="B33" s="42" t="s">
        <v>31</v>
      </c>
      <c r="C33" s="43"/>
      <c r="D33" s="71"/>
      <c r="E33" s="71"/>
      <c r="F33" s="71"/>
      <c r="G33" s="68">
        <v>11.538500000000001</v>
      </c>
      <c r="H33" s="71"/>
      <c r="I33" s="71"/>
      <c r="J33" s="71"/>
      <c r="K33" s="68">
        <v>2.2465999999999999</v>
      </c>
      <c r="L33" s="69">
        <v>19.470468431771899</v>
      </c>
      <c r="M33" s="71"/>
      <c r="N33" s="68">
        <v>41.2254</v>
      </c>
      <c r="O33" s="68">
        <v>5049.7025000000003</v>
      </c>
      <c r="P33" s="71"/>
      <c r="Q33" s="71"/>
      <c r="R33" s="71"/>
      <c r="S33" s="71"/>
      <c r="T33" s="71"/>
      <c r="U33" s="72"/>
    </row>
    <row r="34" spans="1:21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</row>
    <row r="35" spans="1:21" ht="12" thickBot="1" x14ac:dyDescent="0.2">
      <c r="A35" s="53"/>
      <c r="B35" s="42" t="s">
        <v>32</v>
      </c>
      <c r="C35" s="43"/>
      <c r="D35" s="68">
        <v>283863.13669999997</v>
      </c>
      <c r="E35" s="68">
        <v>238600</v>
      </c>
      <c r="F35" s="69">
        <v>118.9703003772</v>
      </c>
      <c r="G35" s="68">
        <v>295440.98180000001</v>
      </c>
      <c r="H35" s="69">
        <v>-3.91883516953573</v>
      </c>
      <c r="I35" s="68">
        <v>22407.672999999999</v>
      </c>
      <c r="J35" s="69">
        <v>7.8938298436691703</v>
      </c>
      <c r="K35" s="68">
        <v>29283.7438</v>
      </c>
      <c r="L35" s="69">
        <v>9.9118760104255799</v>
      </c>
      <c r="M35" s="69">
        <v>-0.23480846052204599</v>
      </c>
      <c r="N35" s="68">
        <v>7215792.7394000003</v>
      </c>
      <c r="O35" s="68">
        <v>67607149.466499999</v>
      </c>
      <c r="P35" s="68">
        <v>15473</v>
      </c>
      <c r="Q35" s="68">
        <v>19052</v>
      </c>
      <c r="R35" s="69">
        <v>-18.785429351249199</v>
      </c>
      <c r="S35" s="68">
        <v>18.3457077942222</v>
      </c>
      <c r="T35" s="68">
        <v>18.791344551753099</v>
      </c>
      <c r="U35" s="70">
        <v>-2.42910637479604</v>
      </c>
    </row>
    <row r="36" spans="1:21" ht="12" thickBot="1" x14ac:dyDescent="0.2">
      <c r="A36" s="53"/>
      <c r="B36" s="42" t="s">
        <v>37</v>
      </c>
      <c r="C36" s="43"/>
      <c r="D36" s="71"/>
      <c r="E36" s="68">
        <v>1349800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</row>
    <row r="37" spans="1:21" ht="12" thickBot="1" x14ac:dyDescent="0.2">
      <c r="A37" s="53"/>
      <c r="B37" s="42" t="s">
        <v>38</v>
      </c>
      <c r="C37" s="43"/>
      <c r="D37" s="71"/>
      <c r="E37" s="68">
        <v>599400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1:21" ht="12" thickBot="1" x14ac:dyDescent="0.2">
      <c r="A38" s="53"/>
      <c r="B38" s="42" t="s">
        <v>39</v>
      </c>
      <c r="C38" s="43"/>
      <c r="D38" s="71"/>
      <c r="E38" s="68">
        <v>511200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</row>
    <row r="39" spans="1:21" ht="12" customHeight="1" thickBot="1" x14ac:dyDescent="0.2">
      <c r="A39" s="53"/>
      <c r="B39" s="42" t="s">
        <v>33</v>
      </c>
      <c r="C39" s="43"/>
      <c r="D39" s="68">
        <v>314894.01699999999</v>
      </c>
      <c r="E39" s="68">
        <v>593211</v>
      </c>
      <c r="F39" s="69">
        <v>53.082969971898699</v>
      </c>
      <c r="G39" s="68">
        <v>366268.37469999999</v>
      </c>
      <c r="H39" s="69">
        <v>-14.02642467892</v>
      </c>
      <c r="I39" s="68">
        <v>14632.1759</v>
      </c>
      <c r="J39" s="69">
        <v>4.6466986065346596</v>
      </c>
      <c r="K39" s="68">
        <v>18638.967499999999</v>
      </c>
      <c r="L39" s="69">
        <v>5.0888825755886398</v>
      </c>
      <c r="M39" s="69">
        <v>-0.21496853835922</v>
      </c>
      <c r="N39" s="68">
        <v>5801522.9902999997</v>
      </c>
      <c r="O39" s="68">
        <v>100175235.75120001</v>
      </c>
      <c r="P39" s="68">
        <v>403</v>
      </c>
      <c r="Q39" s="68">
        <v>344</v>
      </c>
      <c r="R39" s="69">
        <v>17.1511627906977</v>
      </c>
      <c r="S39" s="68">
        <v>781.37473200992599</v>
      </c>
      <c r="T39" s="68">
        <v>672.12780697674395</v>
      </c>
      <c r="U39" s="70">
        <v>13.981374180371301</v>
      </c>
    </row>
    <row r="40" spans="1:21" ht="12" thickBot="1" x14ac:dyDescent="0.2">
      <c r="A40" s="53"/>
      <c r="B40" s="42" t="s">
        <v>34</v>
      </c>
      <c r="C40" s="43"/>
      <c r="D40" s="68">
        <v>704443.62150000001</v>
      </c>
      <c r="E40" s="68">
        <v>738516</v>
      </c>
      <c r="F40" s="69">
        <v>95.386372333165397</v>
      </c>
      <c r="G40" s="68">
        <v>626876.1237</v>
      </c>
      <c r="H40" s="69">
        <v>12.3736564318601</v>
      </c>
      <c r="I40" s="68">
        <v>43231.148800000003</v>
      </c>
      <c r="J40" s="69">
        <v>6.1369210367674496</v>
      </c>
      <c r="K40" s="68">
        <v>35101.285799999998</v>
      </c>
      <c r="L40" s="69">
        <v>5.5993974683263197</v>
      </c>
      <c r="M40" s="69">
        <v>0.23161154398509301</v>
      </c>
      <c r="N40" s="68">
        <v>14079579.4834</v>
      </c>
      <c r="O40" s="68">
        <v>192950153.5077</v>
      </c>
      <c r="P40" s="68">
        <v>3385</v>
      </c>
      <c r="Q40" s="68">
        <v>2355</v>
      </c>
      <c r="R40" s="69">
        <v>43.736730360934203</v>
      </c>
      <c r="S40" s="68">
        <v>208.107421418021</v>
      </c>
      <c r="T40" s="68">
        <v>196.61837112526501</v>
      </c>
      <c r="U40" s="70">
        <v>5.5207306949796298</v>
      </c>
    </row>
    <row r="41" spans="1:21" ht="12" thickBot="1" x14ac:dyDescent="0.2">
      <c r="A41" s="53"/>
      <c r="B41" s="42" t="s">
        <v>40</v>
      </c>
      <c r="C41" s="43"/>
      <c r="D41" s="71"/>
      <c r="E41" s="68">
        <v>547400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</row>
    <row r="42" spans="1:21" ht="12" thickBot="1" x14ac:dyDescent="0.2">
      <c r="A42" s="53"/>
      <c r="B42" s="42" t="s">
        <v>41</v>
      </c>
      <c r="C42" s="43"/>
      <c r="D42" s="71"/>
      <c r="E42" s="68">
        <v>181922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</row>
    <row r="43" spans="1:21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6923.0770000000002</v>
      </c>
      <c r="P43" s="71"/>
      <c r="Q43" s="71"/>
      <c r="R43" s="71"/>
      <c r="S43" s="71"/>
      <c r="T43" s="71"/>
      <c r="U43" s="72"/>
    </row>
    <row r="44" spans="1:21" ht="12" thickBot="1" x14ac:dyDescent="0.2">
      <c r="A44" s="54"/>
      <c r="B44" s="42" t="s">
        <v>35</v>
      </c>
      <c r="C44" s="43"/>
      <c r="D44" s="73">
        <v>30731.221099999999</v>
      </c>
      <c r="E44" s="74"/>
      <c r="F44" s="74"/>
      <c r="G44" s="73">
        <v>52529.803699999997</v>
      </c>
      <c r="H44" s="75">
        <v>-41.497551988757998</v>
      </c>
      <c r="I44" s="73">
        <v>1776.7925</v>
      </c>
      <c r="J44" s="75">
        <v>5.7817178634662199</v>
      </c>
      <c r="K44" s="73">
        <v>5274.4153999999999</v>
      </c>
      <c r="L44" s="75">
        <v>10.0408054637372</v>
      </c>
      <c r="M44" s="75">
        <v>-0.66312996507631905</v>
      </c>
      <c r="N44" s="73">
        <v>633869.93220000004</v>
      </c>
      <c r="O44" s="73">
        <v>11566043.901000001</v>
      </c>
      <c r="P44" s="73">
        <v>45</v>
      </c>
      <c r="Q44" s="73">
        <v>46</v>
      </c>
      <c r="R44" s="75">
        <v>-2.1739130434782599</v>
      </c>
      <c r="S44" s="73">
        <v>682.91602444444504</v>
      </c>
      <c r="T44" s="73">
        <v>1499.2470347826099</v>
      </c>
      <c r="U44" s="76">
        <v>-119.53607487864301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6:C36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80121</v>
      </c>
      <c r="D2" s="32">
        <v>768273.04072222195</v>
      </c>
      <c r="E2" s="32">
        <v>631077.19352478604</v>
      </c>
      <c r="F2" s="32">
        <v>137195.847197436</v>
      </c>
      <c r="G2" s="32">
        <v>631077.19352478604</v>
      </c>
      <c r="H2" s="32">
        <v>0.178576938048566</v>
      </c>
    </row>
    <row r="3" spans="1:8" ht="14.25" x14ac:dyDescent="0.2">
      <c r="A3" s="32">
        <v>2</v>
      </c>
      <c r="B3" s="33">
        <v>13</v>
      </c>
      <c r="C3" s="32">
        <v>28204</v>
      </c>
      <c r="D3" s="32">
        <v>117109.07822492201</v>
      </c>
      <c r="E3" s="32">
        <v>100412.206231442</v>
      </c>
      <c r="F3" s="32">
        <v>16696.871993480101</v>
      </c>
      <c r="G3" s="32">
        <v>100412.206231442</v>
      </c>
      <c r="H3" s="32">
        <v>0.14257538567088399</v>
      </c>
    </row>
    <row r="4" spans="1:8" ht="14.25" x14ac:dyDescent="0.2">
      <c r="A4" s="32">
        <v>3</v>
      </c>
      <c r="B4" s="33">
        <v>14</v>
      </c>
      <c r="C4" s="32">
        <v>113229</v>
      </c>
      <c r="D4" s="32">
        <v>257231.89809829101</v>
      </c>
      <c r="E4" s="32">
        <v>229452.888852137</v>
      </c>
      <c r="F4" s="32">
        <v>27779.009246153801</v>
      </c>
      <c r="G4" s="32">
        <v>229452.888852137</v>
      </c>
      <c r="H4" s="32">
        <v>0.107992085940832</v>
      </c>
    </row>
    <row r="5" spans="1:8" ht="14.25" x14ac:dyDescent="0.2">
      <c r="A5" s="32">
        <v>4</v>
      </c>
      <c r="B5" s="33">
        <v>15</v>
      </c>
      <c r="C5" s="32">
        <v>6209</v>
      </c>
      <c r="D5" s="32">
        <v>97094.686212820496</v>
      </c>
      <c r="E5" s="32">
        <v>86081.873733333297</v>
      </c>
      <c r="F5" s="32">
        <v>11012.8124794872</v>
      </c>
      <c r="G5" s="32">
        <v>86081.873733333297</v>
      </c>
      <c r="H5" s="32">
        <v>0.113423431384786</v>
      </c>
    </row>
    <row r="6" spans="1:8" ht="14.25" x14ac:dyDescent="0.2">
      <c r="A6" s="32">
        <v>5</v>
      </c>
      <c r="B6" s="33">
        <v>16</v>
      </c>
      <c r="C6" s="32">
        <v>7377</v>
      </c>
      <c r="D6" s="32">
        <v>318524.81435812003</v>
      </c>
      <c r="E6" s="32">
        <v>286770.48711709399</v>
      </c>
      <c r="F6" s="32">
        <v>31754.3272410256</v>
      </c>
      <c r="G6" s="32">
        <v>286770.48711709399</v>
      </c>
      <c r="H6" s="32">
        <v>9.9691847572428202E-2</v>
      </c>
    </row>
    <row r="7" spans="1:8" ht="14.25" x14ac:dyDescent="0.2">
      <c r="A7" s="32">
        <v>6</v>
      </c>
      <c r="B7" s="33">
        <v>17</v>
      </c>
      <c r="C7" s="32">
        <v>32870</v>
      </c>
      <c r="D7" s="32">
        <v>520121.12634615402</v>
      </c>
      <c r="E7" s="32">
        <v>496917.04133162397</v>
      </c>
      <c r="F7" s="32">
        <v>23204.085014529901</v>
      </c>
      <c r="G7" s="32">
        <v>496917.04133162397</v>
      </c>
      <c r="H7" s="32">
        <v>4.4612848506151603E-2</v>
      </c>
    </row>
    <row r="8" spans="1:8" ht="14.25" x14ac:dyDescent="0.2">
      <c r="A8" s="32">
        <v>7</v>
      </c>
      <c r="B8" s="33">
        <v>18</v>
      </c>
      <c r="C8" s="32">
        <v>183001</v>
      </c>
      <c r="D8" s="32">
        <v>281333.75868974399</v>
      </c>
      <c r="E8" s="32">
        <v>233789.12870512801</v>
      </c>
      <c r="F8" s="32">
        <v>47544.6299846154</v>
      </c>
      <c r="G8" s="32">
        <v>233789.12870512801</v>
      </c>
      <c r="H8" s="32">
        <v>0.16899724443324901</v>
      </c>
    </row>
    <row r="9" spans="1:8" ht="14.25" x14ac:dyDescent="0.2">
      <c r="A9" s="32">
        <v>8</v>
      </c>
      <c r="B9" s="33">
        <v>19</v>
      </c>
      <c r="C9" s="32">
        <v>21530</v>
      </c>
      <c r="D9" s="32">
        <v>182045.16979572599</v>
      </c>
      <c r="E9" s="32">
        <v>191671.43165213699</v>
      </c>
      <c r="F9" s="32">
        <v>-9626.2618564102595</v>
      </c>
      <c r="G9" s="32">
        <v>191671.43165213699</v>
      </c>
      <c r="H9" s="32">
        <v>-5.2878424993159201E-2</v>
      </c>
    </row>
    <row r="10" spans="1:8" ht="14.25" x14ac:dyDescent="0.2">
      <c r="A10" s="32">
        <v>9</v>
      </c>
      <c r="B10" s="33">
        <v>21</v>
      </c>
      <c r="C10" s="32">
        <v>175453</v>
      </c>
      <c r="D10" s="32">
        <v>751588.15011367504</v>
      </c>
      <c r="E10" s="32">
        <v>725368.16541452997</v>
      </c>
      <c r="F10" s="32">
        <v>26219.984699145301</v>
      </c>
      <c r="G10" s="32">
        <v>725368.16541452997</v>
      </c>
      <c r="H10" s="36">
        <v>3.48861070989206E-2</v>
      </c>
    </row>
    <row r="11" spans="1:8" ht="14.25" x14ac:dyDescent="0.2">
      <c r="A11" s="32">
        <v>10</v>
      </c>
      <c r="B11" s="33">
        <v>22</v>
      </c>
      <c r="C11" s="32">
        <v>36440</v>
      </c>
      <c r="D11" s="32">
        <v>619717.72935299098</v>
      </c>
      <c r="E11" s="32">
        <v>570559.05936324794</v>
      </c>
      <c r="F11" s="32">
        <v>49158.669989743597</v>
      </c>
      <c r="G11" s="32">
        <v>570559.05936324794</v>
      </c>
      <c r="H11" s="32">
        <v>7.9324291788564899E-2</v>
      </c>
    </row>
    <row r="12" spans="1:8" ht="14.25" x14ac:dyDescent="0.2">
      <c r="A12" s="32">
        <v>11</v>
      </c>
      <c r="B12" s="33">
        <v>23</v>
      </c>
      <c r="C12" s="32">
        <v>195166.50399999999</v>
      </c>
      <c r="D12" s="32">
        <v>2166654.8578418801</v>
      </c>
      <c r="E12" s="32">
        <v>1893859.60629829</v>
      </c>
      <c r="F12" s="32">
        <v>272795.25154358998</v>
      </c>
      <c r="G12" s="32">
        <v>1893859.60629829</v>
      </c>
      <c r="H12" s="32">
        <v>0.12590618692970301</v>
      </c>
    </row>
    <row r="13" spans="1:8" ht="14.25" x14ac:dyDescent="0.2">
      <c r="A13" s="32">
        <v>12</v>
      </c>
      <c r="B13" s="33">
        <v>24</v>
      </c>
      <c r="C13" s="32">
        <v>41323.495999999999</v>
      </c>
      <c r="D13" s="32">
        <v>644801.89502820501</v>
      </c>
      <c r="E13" s="32">
        <v>609780.85046581202</v>
      </c>
      <c r="F13" s="32">
        <v>35021.044562393203</v>
      </c>
      <c r="G13" s="32">
        <v>609780.85046581202</v>
      </c>
      <c r="H13" s="32">
        <v>5.4312874748702902E-2</v>
      </c>
    </row>
    <row r="14" spans="1:8" ht="14.25" x14ac:dyDescent="0.2">
      <c r="A14" s="32">
        <v>13</v>
      </c>
      <c r="B14" s="33">
        <v>25</v>
      </c>
      <c r="C14" s="32">
        <v>97665</v>
      </c>
      <c r="D14" s="32">
        <v>1474182.9587999999</v>
      </c>
      <c r="E14" s="32">
        <v>1410364.5053000001</v>
      </c>
      <c r="F14" s="32">
        <v>63818.453500000003</v>
      </c>
      <c r="G14" s="32">
        <v>1410364.5053000001</v>
      </c>
      <c r="H14" s="32">
        <v>4.3290728005666898E-2</v>
      </c>
    </row>
    <row r="15" spans="1:8" ht="14.25" x14ac:dyDescent="0.2">
      <c r="A15" s="32">
        <v>14</v>
      </c>
      <c r="B15" s="33">
        <v>26</v>
      </c>
      <c r="C15" s="32">
        <v>81701</v>
      </c>
      <c r="D15" s="32">
        <v>410289.71809487202</v>
      </c>
      <c r="E15" s="32">
        <v>371596.16554615402</v>
      </c>
      <c r="F15" s="32">
        <v>38693.552548717897</v>
      </c>
      <c r="G15" s="32">
        <v>371596.16554615402</v>
      </c>
      <c r="H15" s="32">
        <v>9.4307877683083394E-2</v>
      </c>
    </row>
    <row r="16" spans="1:8" ht="14.25" x14ac:dyDescent="0.2">
      <c r="A16" s="32">
        <v>15</v>
      </c>
      <c r="B16" s="33">
        <v>27</v>
      </c>
      <c r="C16" s="32">
        <v>144907.56099999999</v>
      </c>
      <c r="D16" s="32">
        <v>1131892.4798999999</v>
      </c>
      <c r="E16" s="32">
        <v>1038211.6726</v>
      </c>
      <c r="F16" s="32">
        <v>93680.8073</v>
      </c>
      <c r="G16" s="32">
        <v>1038211.6726</v>
      </c>
      <c r="H16" s="32">
        <v>8.2764758105183703E-2</v>
      </c>
    </row>
    <row r="17" spans="1:8" ht="14.25" x14ac:dyDescent="0.2">
      <c r="A17" s="32">
        <v>16</v>
      </c>
      <c r="B17" s="33">
        <v>29</v>
      </c>
      <c r="C17" s="32">
        <v>242501</v>
      </c>
      <c r="D17" s="32">
        <v>3440952.73400085</v>
      </c>
      <c r="E17" s="32">
        <v>3455803.8607495702</v>
      </c>
      <c r="F17" s="32">
        <v>-14851.126748717899</v>
      </c>
      <c r="G17" s="32">
        <v>3455803.8607495702</v>
      </c>
      <c r="H17" s="32">
        <v>-4.3159926615586796E-3</v>
      </c>
    </row>
    <row r="18" spans="1:8" ht="14.25" x14ac:dyDescent="0.2">
      <c r="A18" s="32">
        <v>17</v>
      </c>
      <c r="B18" s="33">
        <v>31</v>
      </c>
      <c r="C18" s="32">
        <v>30858.666000000001</v>
      </c>
      <c r="D18" s="32">
        <v>323047.95359772298</v>
      </c>
      <c r="E18" s="32">
        <v>275243.51353752502</v>
      </c>
      <c r="F18" s="32">
        <v>47804.440060198503</v>
      </c>
      <c r="G18" s="32">
        <v>275243.51353752502</v>
      </c>
      <c r="H18" s="32">
        <v>0.14797939292854101</v>
      </c>
    </row>
    <row r="19" spans="1:8" ht="14.25" x14ac:dyDescent="0.2">
      <c r="A19" s="32">
        <v>18</v>
      </c>
      <c r="B19" s="33">
        <v>32</v>
      </c>
      <c r="C19" s="32">
        <v>26987.268</v>
      </c>
      <c r="D19" s="32">
        <v>406785.87012237299</v>
      </c>
      <c r="E19" s="32">
        <v>375105.75702672702</v>
      </c>
      <c r="F19" s="32">
        <v>31680.113095646298</v>
      </c>
      <c r="G19" s="32">
        <v>375105.75702672702</v>
      </c>
      <c r="H19" s="32">
        <v>7.78790892764194E-2</v>
      </c>
    </row>
    <row r="20" spans="1:8" ht="14.25" x14ac:dyDescent="0.2">
      <c r="A20" s="32">
        <v>19</v>
      </c>
      <c r="B20" s="33">
        <v>33</v>
      </c>
      <c r="C20" s="32">
        <v>37151.415999999997</v>
      </c>
      <c r="D20" s="32">
        <v>619789.81473667605</v>
      </c>
      <c r="E20" s="32">
        <v>479999.98858123098</v>
      </c>
      <c r="F20" s="32">
        <v>139789.82615544499</v>
      </c>
      <c r="G20" s="32">
        <v>479999.98858123098</v>
      </c>
      <c r="H20" s="32">
        <v>0.22554392284558</v>
      </c>
    </row>
    <row r="21" spans="1:8" ht="14.25" x14ac:dyDescent="0.2">
      <c r="A21" s="32">
        <v>20</v>
      </c>
      <c r="B21" s="33">
        <v>34</v>
      </c>
      <c r="C21" s="32">
        <v>49336.843000000001</v>
      </c>
      <c r="D21" s="32">
        <v>325368.012450026</v>
      </c>
      <c r="E21" s="32">
        <v>236504.528837811</v>
      </c>
      <c r="F21" s="32">
        <v>88863.483612215103</v>
      </c>
      <c r="G21" s="32">
        <v>236504.528837811</v>
      </c>
      <c r="H21" s="32">
        <v>0.27311684066012398</v>
      </c>
    </row>
    <row r="22" spans="1:8" ht="14.25" x14ac:dyDescent="0.2">
      <c r="A22" s="32">
        <v>21</v>
      </c>
      <c r="B22" s="33">
        <v>35</v>
      </c>
      <c r="C22" s="32">
        <v>58437.159</v>
      </c>
      <c r="D22" s="32">
        <v>1292583.7343424801</v>
      </c>
      <c r="E22" s="32">
        <v>1257799.5109822999</v>
      </c>
      <c r="F22" s="32">
        <v>34784.223360176999</v>
      </c>
      <c r="G22" s="32">
        <v>1257799.5109822999</v>
      </c>
      <c r="H22" s="32">
        <v>2.6910615100592498E-2</v>
      </c>
    </row>
    <row r="23" spans="1:8" ht="14.25" x14ac:dyDescent="0.2">
      <c r="A23" s="32">
        <v>22</v>
      </c>
      <c r="B23" s="33">
        <v>36</v>
      </c>
      <c r="C23" s="32">
        <v>174018.538</v>
      </c>
      <c r="D23" s="32">
        <v>681819.26696725702</v>
      </c>
      <c r="E23" s="32">
        <v>595131.00520262006</v>
      </c>
      <c r="F23" s="32">
        <v>86688.261764636307</v>
      </c>
      <c r="G23" s="32">
        <v>595131.00520262006</v>
      </c>
      <c r="H23" s="32">
        <v>0.12714258156743999</v>
      </c>
    </row>
    <row r="24" spans="1:8" ht="14.25" x14ac:dyDescent="0.2">
      <c r="A24" s="32">
        <v>23</v>
      </c>
      <c r="B24" s="33">
        <v>37</v>
      </c>
      <c r="C24" s="32">
        <v>94034.645999999993</v>
      </c>
      <c r="D24" s="32">
        <v>872594.08027876099</v>
      </c>
      <c r="E24" s="32">
        <v>799658.39954539901</v>
      </c>
      <c r="F24" s="32">
        <v>72935.680733361907</v>
      </c>
      <c r="G24" s="32">
        <v>799658.39954539901</v>
      </c>
      <c r="H24" s="32">
        <v>8.3584890594331898E-2</v>
      </c>
    </row>
    <row r="25" spans="1:8" ht="14.25" x14ac:dyDescent="0.2">
      <c r="A25" s="32">
        <v>24</v>
      </c>
      <c r="B25" s="33">
        <v>38</v>
      </c>
      <c r="C25" s="32">
        <v>199097.67800000001</v>
      </c>
      <c r="D25" s="32">
        <v>920381.09187256603</v>
      </c>
      <c r="E25" s="32">
        <v>922171.32968141604</v>
      </c>
      <c r="F25" s="32">
        <v>-1790.23780884956</v>
      </c>
      <c r="G25" s="32">
        <v>922171.32968141604</v>
      </c>
      <c r="H25" s="32">
        <v>-1.9451049403972601E-3</v>
      </c>
    </row>
    <row r="26" spans="1:8" ht="14.25" x14ac:dyDescent="0.2">
      <c r="A26" s="32">
        <v>25</v>
      </c>
      <c r="B26" s="33">
        <v>39</v>
      </c>
      <c r="C26" s="32">
        <v>122568.54399999999</v>
      </c>
      <c r="D26" s="32">
        <v>133914.28613266</v>
      </c>
      <c r="E26" s="32">
        <v>96154.716324854104</v>
      </c>
      <c r="F26" s="32">
        <v>37759.569807806001</v>
      </c>
      <c r="G26" s="32">
        <v>96154.716324854104</v>
      </c>
      <c r="H26" s="32">
        <v>0.28196819695846398</v>
      </c>
    </row>
    <row r="27" spans="1:8" ht="14.25" x14ac:dyDescent="0.2">
      <c r="A27" s="32">
        <v>26</v>
      </c>
      <c r="B27" s="33">
        <v>42</v>
      </c>
      <c r="C27" s="32">
        <v>18001.981</v>
      </c>
      <c r="D27" s="32">
        <v>283863.13650000002</v>
      </c>
      <c r="E27" s="32">
        <v>261455.45259999999</v>
      </c>
      <c r="F27" s="32">
        <v>22407.6839</v>
      </c>
      <c r="G27" s="32">
        <v>261455.45259999999</v>
      </c>
      <c r="H27" s="32">
        <v>7.8938336891095404E-2</v>
      </c>
    </row>
    <row r="28" spans="1:8" ht="14.25" x14ac:dyDescent="0.2">
      <c r="A28" s="32">
        <v>27</v>
      </c>
      <c r="B28" s="33">
        <v>75</v>
      </c>
      <c r="C28" s="32">
        <v>400</v>
      </c>
      <c r="D28" s="32">
        <v>314894.01709401701</v>
      </c>
      <c r="E28" s="32">
        <v>300261.83760683797</v>
      </c>
      <c r="F28" s="32">
        <v>14632.179487179499</v>
      </c>
      <c r="G28" s="32">
        <v>300261.83760683797</v>
      </c>
      <c r="H28" s="32">
        <v>4.6466997443177199E-2</v>
      </c>
    </row>
    <row r="29" spans="1:8" ht="14.25" x14ac:dyDescent="0.2">
      <c r="A29" s="32">
        <v>28</v>
      </c>
      <c r="B29" s="33">
        <v>76</v>
      </c>
      <c r="C29" s="32">
        <v>3806</v>
      </c>
      <c r="D29" s="32">
        <v>704443.60325897404</v>
      </c>
      <c r="E29" s="32">
        <v>661212.46388205094</v>
      </c>
      <c r="F29" s="32">
        <v>43231.1393769231</v>
      </c>
      <c r="G29" s="32">
        <v>661212.46388205094</v>
      </c>
      <c r="H29" s="32">
        <v>6.1369198580159497E-2</v>
      </c>
    </row>
    <row r="30" spans="1:8" ht="14.25" x14ac:dyDescent="0.2">
      <c r="A30" s="32">
        <v>29</v>
      </c>
      <c r="B30" s="33">
        <v>99</v>
      </c>
      <c r="C30" s="32">
        <v>613</v>
      </c>
      <c r="D30" s="32">
        <v>30731.221541487001</v>
      </c>
      <c r="E30" s="32">
        <v>28954.429014446701</v>
      </c>
      <c r="F30" s="32">
        <v>1776.79252704031</v>
      </c>
      <c r="G30" s="32">
        <v>28954.429014446701</v>
      </c>
      <c r="H30" s="32">
        <v>5.7817178683953398E-2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2014-12-26T00:56:17Z</dcterms:modified>
</cp:coreProperties>
</file>