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<sst xmlns="http://schemas.openxmlformats.org/spreadsheetml/2006/main" count="116" uniqueCount="73">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</sst>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9c07f74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55ac0bbe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55ac0be9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9c07f4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55ac0be9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9c07f74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20042103.906399999</v>
      </c>
      <c r="F3" s="25">
        <f>RA!I7</f>
        <v>2369470.2976000002</v>
      </c>
      <c r="G3" s="16">
        <f>E3-F3</f>
        <v>17672633.608799998</v>
      </c>
      <c r="H3" s="27">
        <f>RA!J7</f>
        <v>11.822462894443699</v>
      </c>
      <c r="I3" s="20">
        <f>SUM(I4:I40)</f>
        <v>20042111.108897302</v>
      </c>
      <c r="J3" s="21">
        <f>SUM(J4:J40)</f>
        <v>17672633.498351645</v>
      </c>
      <c r="K3" s="22">
        <f>E3-I3</f>
        <v>-7.2024973034858704</v>
      </c>
      <c r="L3" s="22">
        <f>G3-J3</f>
        <v>0.11044835299253464</v>
      </c>
    </row>
    <row r="4" spans="1:13" x14ac:dyDescent="0.15">
      <c r="A4" s="41">
        <f>RA!A8</f>
        <v>42001</v>
      </c>
      <c r="B4" s="12">
        <v>12</v>
      </c>
      <c r="C4" s="38" t="s">
        <v>6</v>
      </c>
      <c r="D4" s="38"/>
      <c r="E4" s="15">
        <f>VLOOKUP(C4,RA!B8:D39,3,0)</f>
        <v>844547.39130000002</v>
      </c>
      <c r="F4" s="25">
        <f>VLOOKUP(C4,RA!B8:I43,8,0)</f>
        <v>189445.02799999999</v>
      </c>
      <c r="G4" s="16">
        <f t="shared" ref="G4:G40" si="0">E4-F4</f>
        <v>655102.36330000008</v>
      </c>
      <c r="H4" s="27">
        <f>RA!J8</f>
        <v>22.4315449851062</v>
      </c>
      <c r="I4" s="20">
        <f>VLOOKUP(B4,RMS!B:D,3,FALSE)</f>
        <v>844548.49439487199</v>
      </c>
      <c r="J4" s="21">
        <f>VLOOKUP(B4,RMS!B:E,4,FALSE)</f>
        <v>655102.38133589702</v>
      </c>
      <c r="K4" s="22">
        <f t="shared" ref="K4:K40" si="1">E4-I4</f>
        <v>-1.1030948719708249</v>
      </c>
      <c r="L4" s="22">
        <f t="shared" ref="L4:L40" si="2">G4-J4</f>
        <v>-1.803589693736285E-2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122480.2457</v>
      </c>
      <c r="F5" s="25">
        <f>VLOOKUP(C5,RA!B9:I44,8,0)</f>
        <v>27842.764200000001</v>
      </c>
      <c r="G5" s="16">
        <f t="shared" si="0"/>
        <v>94637.481499999994</v>
      </c>
      <c r="H5" s="27">
        <f>RA!J9</f>
        <v>22.7324529281215</v>
      </c>
      <c r="I5" s="20">
        <f>VLOOKUP(B5,RMS!B:D,3,FALSE)</f>
        <v>122480.28822406</v>
      </c>
      <c r="J5" s="21">
        <f>VLOOKUP(B5,RMS!B:E,4,FALSE)</f>
        <v>94637.459478186196</v>
      </c>
      <c r="K5" s="22">
        <f t="shared" si="1"/>
        <v>-4.2524060001596808E-2</v>
      </c>
      <c r="L5" s="22">
        <f t="shared" si="2"/>
        <v>2.2021813798346557E-2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212028.6839</v>
      </c>
      <c r="F6" s="25">
        <f>VLOOKUP(C6,RA!B10:I45,8,0)</f>
        <v>59856.791499999999</v>
      </c>
      <c r="G6" s="16">
        <f t="shared" si="0"/>
        <v>152171.89240000001</v>
      </c>
      <c r="H6" s="27">
        <f>RA!J10</f>
        <v>28.230515984446001</v>
      </c>
      <c r="I6" s="20">
        <f>VLOOKUP(B6,RMS!B:D,3,FALSE)</f>
        <v>212031.152308547</v>
      </c>
      <c r="J6" s="21">
        <f>VLOOKUP(B6,RMS!B:E,4,FALSE)</f>
        <v>152171.89287606801</v>
      </c>
      <c r="K6" s="22">
        <f t="shared" si="1"/>
        <v>-2.4684085469925776</v>
      </c>
      <c r="L6" s="22">
        <f t="shared" si="2"/>
        <v>-4.7606800217181444E-4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105857.9304</v>
      </c>
      <c r="F7" s="25">
        <f>VLOOKUP(C7,RA!B11:I46,8,0)</f>
        <v>20699.599099999999</v>
      </c>
      <c r="G7" s="16">
        <f t="shared" si="0"/>
        <v>85158.331299999991</v>
      </c>
      <c r="H7" s="27">
        <f>RA!J11</f>
        <v>19.5541316760903</v>
      </c>
      <c r="I7" s="20">
        <f>VLOOKUP(B7,RMS!B:D,3,FALSE)</f>
        <v>105857.994446154</v>
      </c>
      <c r="J7" s="21">
        <f>VLOOKUP(B7,RMS!B:E,4,FALSE)</f>
        <v>85158.331530769196</v>
      </c>
      <c r="K7" s="22">
        <f t="shared" si="1"/>
        <v>-6.4046154002426192E-2</v>
      </c>
      <c r="L7" s="22">
        <f t="shared" si="2"/>
        <v>-2.3076920479070395E-4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246876.95869999999</v>
      </c>
      <c r="F8" s="25">
        <f>VLOOKUP(C8,RA!B12:I47,8,0)</f>
        <v>33848.135900000001</v>
      </c>
      <c r="G8" s="16">
        <f t="shared" si="0"/>
        <v>213028.82279999999</v>
      </c>
      <c r="H8" s="27">
        <f>RA!J12</f>
        <v>13.710528547595899</v>
      </c>
      <c r="I8" s="20">
        <f>VLOOKUP(B8,RMS!B:D,3,FALSE)</f>
        <v>246876.950595726</v>
      </c>
      <c r="J8" s="21">
        <f>VLOOKUP(B8,RMS!B:E,4,FALSE)</f>
        <v>213028.819994872</v>
      </c>
      <c r="K8" s="22">
        <f t="shared" si="1"/>
        <v>8.1042739911936224E-3</v>
      </c>
      <c r="L8" s="22">
        <f t="shared" si="2"/>
        <v>2.8051279950886965E-3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447142.22409999999</v>
      </c>
      <c r="F9" s="25">
        <f>VLOOKUP(C9,RA!B13:I48,8,0)</f>
        <v>82409.956399999995</v>
      </c>
      <c r="G9" s="16">
        <f t="shared" si="0"/>
        <v>364732.26769999997</v>
      </c>
      <c r="H9" s="27">
        <f>RA!J13</f>
        <v>18.430367779708899</v>
      </c>
      <c r="I9" s="20">
        <f>VLOOKUP(B9,RMS!B:D,3,FALSE)</f>
        <v>447142.496535043</v>
      </c>
      <c r="J9" s="21">
        <f>VLOOKUP(B9,RMS!B:E,4,FALSE)</f>
        <v>364732.26805641002</v>
      </c>
      <c r="K9" s="22">
        <f t="shared" si="1"/>
        <v>-0.27243504300713539</v>
      </c>
      <c r="L9" s="22">
        <f t="shared" si="2"/>
        <v>-3.5641004797071218E-4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278456.48830000003</v>
      </c>
      <c r="F10" s="25">
        <f>VLOOKUP(C10,RA!B14:I49,8,0)</f>
        <v>49711.607600000003</v>
      </c>
      <c r="G10" s="16">
        <f t="shared" si="0"/>
        <v>228744.88070000004</v>
      </c>
      <c r="H10" s="27">
        <f>RA!J14</f>
        <v>17.8525585463975</v>
      </c>
      <c r="I10" s="20">
        <f>VLOOKUP(B10,RMS!B:D,3,FALSE)</f>
        <v>278456.48867093999</v>
      </c>
      <c r="J10" s="21">
        <f>VLOOKUP(B10,RMS!B:E,4,FALSE)</f>
        <v>228744.88332393201</v>
      </c>
      <c r="K10" s="22">
        <f t="shared" si="1"/>
        <v>-3.7093996070325375E-4</v>
      </c>
      <c r="L10" s="22">
        <f t="shared" si="2"/>
        <v>-2.6239319704473019E-3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192997.61739999999</v>
      </c>
      <c r="F11" s="25">
        <f>VLOOKUP(C11,RA!B15:I50,8,0)</f>
        <v>105.38930000000001</v>
      </c>
      <c r="G11" s="16">
        <f t="shared" si="0"/>
        <v>192892.22809999998</v>
      </c>
      <c r="H11" s="27">
        <f>RA!J15</f>
        <v>5.4606529044125003E-2</v>
      </c>
      <c r="I11" s="20">
        <f>VLOOKUP(B11,RMS!B:D,3,FALSE)</f>
        <v>192997.86413760699</v>
      </c>
      <c r="J11" s="21">
        <f>VLOOKUP(B11,RMS!B:E,4,FALSE)</f>
        <v>192892.22828717899</v>
      </c>
      <c r="K11" s="22">
        <f t="shared" si="1"/>
        <v>-0.24673760699806735</v>
      </c>
      <c r="L11" s="22">
        <f t="shared" si="2"/>
        <v>-1.8717901548370719E-4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852479.91760000004</v>
      </c>
      <c r="F12" s="25">
        <f>VLOOKUP(C12,RA!B16:I51,8,0)</f>
        <v>49612.697500000002</v>
      </c>
      <c r="G12" s="16">
        <f t="shared" si="0"/>
        <v>802867.22010000004</v>
      </c>
      <c r="H12" s="27">
        <f>RA!J16</f>
        <v>5.8198083586151101</v>
      </c>
      <c r="I12" s="20">
        <f>VLOOKUP(B12,RMS!B:D,3,FALSE)</f>
        <v>852479.59542222205</v>
      </c>
      <c r="J12" s="21">
        <f>VLOOKUP(B12,RMS!B:E,4,FALSE)</f>
        <v>802867.22051111097</v>
      </c>
      <c r="K12" s="22">
        <f t="shared" si="1"/>
        <v>0.32217777799814939</v>
      </c>
      <c r="L12" s="22">
        <f t="shared" si="2"/>
        <v>-4.1111093014478683E-4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500654.99459999998</v>
      </c>
      <c r="F13" s="25">
        <f>VLOOKUP(C13,RA!B17:I52,8,0)</f>
        <v>57945.956400000003</v>
      </c>
      <c r="G13" s="16">
        <f t="shared" si="0"/>
        <v>442709.03819999995</v>
      </c>
      <c r="H13" s="27">
        <f>RA!J17</f>
        <v>11.574029426450901</v>
      </c>
      <c r="I13" s="20">
        <f>VLOOKUP(B13,RMS!B:D,3,FALSE)</f>
        <v>500655.112648718</v>
      </c>
      <c r="J13" s="21">
        <f>VLOOKUP(B13,RMS!B:E,4,FALSE)</f>
        <v>442709.03952393198</v>
      </c>
      <c r="K13" s="22">
        <f t="shared" si="1"/>
        <v>-0.11804871802451089</v>
      </c>
      <c r="L13" s="22">
        <f t="shared" si="2"/>
        <v>-1.323932025115937E-3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2163461.5720000002</v>
      </c>
      <c r="F14" s="25">
        <f>VLOOKUP(C14,RA!B18:I53,8,0)</f>
        <v>346926.19010000001</v>
      </c>
      <c r="G14" s="16">
        <f t="shared" si="0"/>
        <v>1816535.3819000002</v>
      </c>
      <c r="H14" s="27">
        <f>RA!J18</f>
        <v>16.0356992049221</v>
      </c>
      <c r="I14" s="20">
        <f>VLOOKUP(B14,RMS!B:D,3,FALSE)</f>
        <v>2163461.3979512802</v>
      </c>
      <c r="J14" s="21">
        <f>VLOOKUP(B14,RMS!B:E,4,FALSE)</f>
        <v>1816535.3629572601</v>
      </c>
      <c r="K14" s="22">
        <f t="shared" si="1"/>
        <v>0.17404871992766857</v>
      </c>
      <c r="L14" s="22">
        <f t="shared" si="2"/>
        <v>1.8942740047350526E-2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685972.33259999997</v>
      </c>
      <c r="F15" s="25">
        <f>VLOOKUP(C15,RA!B19:I54,8,0)</f>
        <v>52679.069100000001</v>
      </c>
      <c r="G15" s="16">
        <f t="shared" si="0"/>
        <v>633293.2635</v>
      </c>
      <c r="H15" s="27">
        <f>RA!J19</f>
        <v>7.6794743164543799</v>
      </c>
      <c r="I15" s="20">
        <f>VLOOKUP(B15,RMS!B:D,3,FALSE)</f>
        <v>685972.3835</v>
      </c>
      <c r="J15" s="21">
        <f>VLOOKUP(B15,RMS!B:E,4,FALSE)</f>
        <v>633293.26309658098</v>
      </c>
      <c r="K15" s="22">
        <f t="shared" si="1"/>
        <v>-5.0900000031106174E-2</v>
      </c>
      <c r="L15" s="22">
        <f t="shared" si="2"/>
        <v>4.0341902058571577E-4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1376100.4441</v>
      </c>
      <c r="F16" s="25">
        <f>VLOOKUP(C16,RA!B20:I55,8,0)</f>
        <v>105869.1421</v>
      </c>
      <c r="G16" s="16">
        <f t="shared" si="0"/>
        <v>1270231.3019999999</v>
      </c>
      <c r="H16" s="27">
        <f>RA!J20</f>
        <v>7.6934167526732198</v>
      </c>
      <c r="I16" s="20">
        <f>VLOOKUP(B16,RMS!B:D,3,FALSE)</f>
        <v>1376100.8441999999</v>
      </c>
      <c r="J16" s="21">
        <f>VLOOKUP(B16,RMS!B:E,4,FALSE)</f>
        <v>1270231.3019999999</v>
      </c>
      <c r="K16" s="22">
        <f t="shared" si="1"/>
        <v>-0.40009999996982515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458307.07439999998</v>
      </c>
      <c r="F17" s="25">
        <f>VLOOKUP(C17,RA!B21:I56,8,0)</f>
        <v>51424.196499999998</v>
      </c>
      <c r="G17" s="16">
        <f t="shared" si="0"/>
        <v>406882.87789999996</v>
      </c>
      <c r="H17" s="27">
        <f>RA!J21</f>
        <v>11.2204675363833</v>
      </c>
      <c r="I17" s="20">
        <f>VLOOKUP(B17,RMS!B:D,3,FALSE)</f>
        <v>458306.61601896997</v>
      </c>
      <c r="J17" s="21">
        <f>VLOOKUP(B17,RMS!B:E,4,FALSE)</f>
        <v>406882.87811422697</v>
      </c>
      <c r="K17" s="22">
        <f t="shared" si="1"/>
        <v>0.45838103001005948</v>
      </c>
      <c r="L17" s="22">
        <f t="shared" si="2"/>
        <v>-2.1422700956463814E-4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1334869.9177000001</v>
      </c>
      <c r="F18" s="25">
        <f>VLOOKUP(C18,RA!B22:I57,8,0)</f>
        <v>124532.1217</v>
      </c>
      <c r="G18" s="16">
        <f t="shared" si="0"/>
        <v>1210337.7960000001</v>
      </c>
      <c r="H18" s="27">
        <f>RA!J22</f>
        <v>9.3291578489213904</v>
      </c>
      <c r="I18" s="20">
        <f>VLOOKUP(B18,RMS!B:D,3,FALSE)</f>
        <v>1334871.27346667</v>
      </c>
      <c r="J18" s="21">
        <f>VLOOKUP(B18,RMS!B:E,4,FALSE)</f>
        <v>1210337.7993999999</v>
      </c>
      <c r="K18" s="22">
        <f t="shared" si="1"/>
        <v>-1.3557666698470712</v>
      </c>
      <c r="L18" s="22">
        <f t="shared" si="2"/>
        <v>-3.399999812245369E-3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3028607.9813999999</v>
      </c>
      <c r="F19" s="25">
        <f>VLOOKUP(C19,RA!B23:I58,8,0)</f>
        <v>330596.12209999998</v>
      </c>
      <c r="G19" s="16">
        <f t="shared" si="0"/>
        <v>2698011.8593000001</v>
      </c>
      <c r="H19" s="27">
        <f>RA!J23</f>
        <v>10.915777945852801</v>
      </c>
      <c r="I19" s="20">
        <f>VLOOKUP(B19,RMS!B:D,3,FALSE)</f>
        <v>3028610.2241213699</v>
      </c>
      <c r="J19" s="21">
        <f>VLOOKUP(B19,RMS!B:E,4,FALSE)</f>
        <v>2698011.8905965802</v>
      </c>
      <c r="K19" s="22">
        <f t="shared" si="1"/>
        <v>-2.2427213699556887</v>
      </c>
      <c r="L19" s="22">
        <f t="shared" si="2"/>
        <v>-3.1296580098569393E-2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309380.40429999999</v>
      </c>
      <c r="F20" s="25">
        <f>VLOOKUP(C20,RA!B24:I59,8,0)</f>
        <v>50947.188800000004</v>
      </c>
      <c r="G20" s="16">
        <f t="shared" si="0"/>
        <v>258433.21549999999</v>
      </c>
      <c r="H20" s="27">
        <f>RA!J24</f>
        <v>16.4674905365362</v>
      </c>
      <c r="I20" s="20">
        <f>VLOOKUP(B20,RMS!B:D,3,FALSE)</f>
        <v>309380.42605730298</v>
      </c>
      <c r="J20" s="21">
        <f>VLOOKUP(B20,RMS!B:E,4,FALSE)</f>
        <v>258433.21142220599</v>
      </c>
      <c r="K20" s="22">
        <f t="shared" si="1"/>
        <v>-2.1757302980404347E-2</v>
      </c>
      <c r="L20" s="22">
        <f t="shared" si="2"/>
        <v>4.077794001204893E-3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466838.74219999998</v>
      </c>
      <c r="F21" s="25">
        <f>VLOOKUP(C21,RA!B25:I60,8,0)</f>
        <v>39800.941599999998</v>
      </c>
      <c r="G21" s="16">
        <f t="shared" si="0"/>
        <v>427037.80059999996</v>
      </c>
      <c r="H21" s="27">
        <f>RA!J25</f>
        <v>8.5256295166155596</v>
      </c>
      <c r="I21" s="20">
        <f>VLOOKUP(B21,RMS!B:D,3,FALSE)</f>
        <v>466838.73827144701</v>
      </c>
      <c r="J21" s="21">
        <f>VLOOKUP(B21,RMS!B:E,4,FALSE)</f>
        <v>427037.78055710602</v>
      </c>
      <c r="K21" s="22">
        <f t="shared" si="1"/>
        <v>3.928552963770926E-3</v>
      </c>
      <c r="L21" s="22">
        <f t="shared" si="2"/>
        <v>2.0042893942445517E-2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684191.35900000005</v>
      </c>
      <c r="F22" s="25">
        <f>VLOOKUP(C22,RA!B26:I61,8,0)</f>
        <v>161063.90530000001</v>
      </c>
      <c r="G22" s="16">
        <f t="shared" si="0"/>
        <v>523127.45370000007</v>
      </c>
      <c r="H22" s="27">
        <f>RA!J26</f>
        <v>23.5407687018158</v>
      </c>
      <c r="I22" s="20">
        <f>VLOOKUP(B22,RMS!B:D,3,FALSE)</f>
        <v>684191.33171654202</v>
      </c>
      <c r="J22" s="21">
        <f>VLOOKUP(B22,RMS!B:E,4,FALSE)</f>
        <v>523127.42107661703</v>
      </c>
      <c r="K22" s="22">
        <f t="shared" si="1"/>
        <v>2.7283458039164543E-2</v>
      </c>
      <c r="L22" s="22">
        <f t="shared" si="2"/>
        <v>3.2623383041936904E-2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336453.16450000001</v>
      </c>
      <c r="F23" s="25">
        <f>VLOOKUP(C23,RA!B27:I62,8,0)</f>
        <v>92091.923599999995</v>
      </c>
      <c r="G23" s="16">
        <f t="shared" si="0"/>
        <v>244361.24090000003</v>
      </c>
      <c r="H23" s="27">
        <f>RA!J27</f>
        <v>27.371394689319398</v>
      </c>
      <c r="I23" s="20">
        <f>VLOOKUP(B23,RMS!B:D,3,FALSE)</f>
        <v>336453.20729167201</v>
      </c>
      <c r="J23" s="21">
        <f>VLOOKUP(B23,RMS!B:E,4,FALSE)</f>
        <v>244361.22087725101</v>
      </c>
      <c r="K23" s="22">
        <f t="shared" si="1"/>
        <v>-4.279167199274525E-2</v>
      </c>
      <c r="L23" s="22">
        <f t="shared" si="2"/>
        <v>2.0022749027702957E-2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1446660.5818</v>
      </c>
      <c r="F24" s="25">
        <f>VLOOKUP(C24,RA!B28:I63,8,0)</f>
        <v>45571.467299999997</v>
      </c>
      <c r="G24" s="16">
        <f t="shared" si="0"/>
        <v>1401089.1145000001</v>
      </c>
      <c r="H24" s="27">
        <f>RA!J28</f>
        <v>3.1501146760560799</v>
      </c>
      <c r="I24" s="20">
        <f>VLOOKUP(B24,RMS!B:D,3,FALSE)</f>
        <v>1446660.57799646</v>
      </c>
      <c r="J24" s="21">
        <f>VLOOKUP(B24,RMS!B:E,4,FALSE)</f>
        <v>1401089.1017672601</v>
      </c>
      <c r="K24" s="22">
        <f t="shared" si="1"/>
        <v>3.8035400211811066E-3</v>
      </c>
      <c r="L24" s="22">
        <f t="shared" si="2"/>
        <v>1.273274002596736E-2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765753.94409999996</v>
      </c>
      <c r="F25" s="25">
        <f>VLOOKUP(C25,RA!B29:I64,8,0)</f>
        <v>115876.41</v>
      </c>
      <c r="G25" s="16">
        <f t="shared" si="0"/>
        <v>649877.53409999993</v>
      </c>
      <c r="H25" s="27">
        <f>RA!J29</f>
        <v>15.132329502552</v>
      </c>
      <c r="I25" s="20">
        <f>VLOOKUP(B25,RMS!B:D,3,FALSE)</f>
        <v>765753.94274513295</v>
      </c>
      <c r="J25" s="21">
        <f>VLOOKUP(B25,RMS!B:E,4,FALSE)</f>
        <v>649877.50247663504</v>
      </c>
      <c r="K25" s="22">
        <f t="shared" si="1"/>
        <v>1.3548670103773475E-3</v>
      </c>
      <c r="L25" s="22">
        <f t="shared" si="2"/>
        <v>3.1623364891856909E-2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953159.58810000005</v>
      </c>
      <c r="F26" s="25">
        <f>VLOOKUP(C26,RA!B30:I65,8,0)</f>
        <v>128277.4559</v>
      </c>
      <c r="G26" s="16">
        <f t="shared" si="0"/>
        <v>824882.13220000011</v>
      </c>
      <c r="H26" s="27">
        <f>RA!J30</f>
        <v>13.4581299397832</v>
      </c>
      <c r="I26" s="20">
        <f>VLOOKUP(B26,RMS!B:D,3,FALSE)</f>
        <v>953159.58013274299</v>
      </c>
      <c r="J26" s="21">
        <f>VLOOKUP(B26,RMS!B:E,4,FALSE)</f>
        <v>824882.12775330897</v>
      </c>
      <c r="K26" s="22">
        <f t="shared" si="1"/>
        <v>7.9672570573166013E-3</v>
      </c>
      <c r="L26" s="22">
        <f t="shared" si="2"/>
        <v>4.4466911349445581E-3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886473.45039999997</v>
      </c>
      <c r="F27" s="25">
        <f>VLOOKUP(C27,RA!B31:I66,8,0)</f>
        <v>30105.4483</v>
      </c>
      <c r="G27" s="16">
        <f t="shared" si="0"/>
        <v>856368.00209999993</v>
      </c>
      <c r="H27" s="27">
        <f>RA!J31</f>
        <v>3.3960913647685298</v>
      </c>
      <c r="I27" s="20">
        <f>VLOOKUP(B27,RMS!B:D,3,FALSE)</f>
        <v>886473.33612477896</v>
      </c>
      <c r="J27" s="21">
        <f>VLOOKUP(B27,RMS!B:E,4,FALSE)</f>
        <v>856368.01148053096</v>
      </c>
      <c r="K27" s="22">
        <f t="shared" si="1"/>
        <v>0.11427522101439536</v>
      </c>
      <c r="L27" s="22">
        <f t="shared" si="2"/>
        <v>-9.3805310316383839E-3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151634.28589999999</v>
      </c>
      <c r="F28" s="25">
        <f>VLOOKUP(C28,RA!B32:I67,8,0)</f>
        <v>41688.554100000001</v>
      </c>
      <c r="G28" s="16">
        <f t="shared" si="0"/>
        <v>109945.73179999998</v>
      </c>
      <c r="H28" s="27">
        <f>RA!J32</f>
        <v>27.4928284540429</v>
      </c>
      <c r="I28" s="20">
        <f>VLOOKUP(B28,RMS!B:D,3,FALSE)</f>
        <v>151634.19176211301</v>
      </c>
      <c r="J28" s="21">
        <f>VLOOKUP(B28,RMS!B:E,4,FALSE)</f>
        <v>109945.738627093</v>
      </c>
      <c r="K28" s="22">
        <f t="shared" si="1"/>
        <v>9.4137886975659057E-2</v>
      </c>
      <c r="L28" s="22">
        <f t="shared" si="2"/>
        <v>-6.8270930205471814E-3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271285.2034</v>
      </c>
      <c r="F31" s="25">
        <f>VLOOKUP(C31,RA!B35:I70,8,0)</f>
        <v>22765.192800000001</v>
      </c>
      <c r="G31" s="16">
        <f t="shared" si="0"/>
        <v>248520.01060000001</v>
      </c>
      <c r="H31" s="27">
        <f>RA!J35</f>
        <v>8.3916087256825307</v>
      </c>
      <c r="I31" s="20">
        <f>VLOOKUP(B31,RMS!B:D,3,FALSE)</f>
        <v>271285.20299999998</v>
      </c>
      <c r="J31" s="21">
        <f>VLOOKUP(B31,RMS!B:E,4,FALSE)</f>
        <v>248519.9938</v>
      </c>
      <c r="K31" s="22">
        <f t="shared" si="1"/>
        <v>4.0000001899898052E-4</v>
      </c>
      <c r="L31" s="22">
        <f t="shared" si="2"/>
        <v>1.680000001215376E-2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255456.41</v>
      </c>
      <c r="F35" s="25">
        <f>VLOOKUP(C35,RA!B8:I74,8,0)</f>
        <v>13178.275</v>
      </c>
      <c r="G35" s="16">
        <f t="shared" si="0"/>
        <v>242278.13500000001</v>
      </c>
      <c r="H35" s="27">
        <f>RA!J39</f>
        <v>5.15871768494672</v>
      </c>
      <c r="I35" s="20">
        <f>VLOOKUP(B35,RMS!B:D,3,FALSE)</f>
        <v>255456.41025640999</v>
      </c>
      <c r="J35" s="21">
        <f>VLOOKUP(B35,RMS!B:E,4,FALSE)</f>
        <v>242278.132478632</v>
      </c>
      <c r="K35" s="22">
        <f t="shared" si="1"/>
        <v>-2.5640998501330614E-4</v>
      </c>
      <c r="L35" s="22">
        <f t="shared" si="2"/>
        <v>2.5213680055458099E-3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645012.1459</v>
      </c>
      <c r="F36" s="25">
        <f>VLOOKUP(C36,RA!B8:I75,8,0)</f>
        <v>42687.037499999999</v>
      </c>
      <c r="G36" s="16">
        <f t="shared" si="0"/>
        <v>602325.10840000003</v>
      </c>
      <c r="H36" s="27">
        <f>RA!J40</f>
        <v>6.6180207258636701</v>
      </c>
      <c r="I36" s="20">
        <f>VLOOKUP(B36,RMS!B:D,3,FALSE)</f>
        <v>645012.13409059797</v>
      </c>
      <c r="J36" s="21">
        <f>VLOOKUP(B36,RMS!B:E,4,FALSE)</f>
        <v>602325.11257094005</v>
      </c>
      <c r="K36" s="22">
        <f t="shared" si="1"/>
        <v>1.1809402029030025E-2</v>
      </c>
      <c r="L36" s="22">
        <f t="shared" si="2"/>
        <v>-4.1709400247782469E-3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18962.852599999998</v>
      </c>
      <c r="F40" s="25">
        <f>VLOOKUP(C40,RA!B8:I78,8,0)</f>
        <v>1911.7299</v>
      </c>
      <c r="G40" s="16">
        <f t="shared" si="0"/>
        <v>17051.1227</v>
      </c>
      <c r="H40" s="27">
        <f>RA!J43</f>
        <v>0</v>
      </c>
      <c r="I40" s="20">
        <f>VLOOKUP(B40,RMS!B:D,3,FALSE)</f>
        <v>18962.852809923599</v>
      </c>
      <c r="J40" s="21">
        <f>VLOOKUP(B40,RMS!B:E,4,FALSE)</f>
        <v>17051.122381060399</v>
      </c>
      <c r="K40" s="22">
        <f t="shared" si="1"/>
        <v>-2.0992360077798367E-4</v>
      </c>
      <c r="L40" s="22">
        <f t="shared" si="2"/>
        <v>3.1893960112938657E-4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7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7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8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6"/>
      <c r="W4" s="46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7" t="s">
        <v>4</v>
      </c>
      <c r="C6" s="48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9" t="s">
        <v>5</v>
      </c>
      <c r="B7" s="50"/>
      <c r="C7" s="51"/>
      <c r="D7" s="66">
        <v>20042103.906399999</v>
      </c>
      <c r="E7" s="66">
        <v>30875720</v>
      </c>
      <c r="F7" s="67">
        <v>64.912183121235699</v>
      </c>
      <c r="G7" s="66">
        <v>21898738.575399999</v>
      </c>
      <c r="H7" s="67">
        <v>-8.47827221923027</v>
      </c>
      <c r="I7" s="66">
        <v>2369470.2976000002</v>
      </c>
      <c r="J7" s="67">
        <v>11.822462894443699</v>
      </c>
      <c r="K7" s="66">
        <v>1972229.4251000001</v>
      </c>
      <c r="L7" s="67">
        <v>9.0061325601443905</v>
      </c>
      <c r="M7" s="67">
        <v>0.20141717157468</v>
      </c>
      <c r="N7" s="66">
        <v>477287464.92449999</v>
      </c>
      <c r="O7" s="66">
        <v>6970167649.8725004</v>
      </c>
      <c r="P7" s="66">
        <v>1076324</v>
      </c>
      <c r="Q7" s="66">
        <v>1054101</v>
      </c>
      <c r="R7" s="67">
        <v>2.10824199958068</v>
      </c>
      <c r="S7" s="66">
        <v>18.620883587469901</v>
      </c>
      <c r="T7" s="66">
        <v>19.146655793230401</v>
      </c>
      <c r="U7" s="68">
        <v>-2.8235620683128402</v>
      </c>
      <c r="V7" s="56"/>
      <c r="W7" s="56"/>
    </row>
    <row r="8" spans="1:23" ht="14.25" thickBot="1" x14ac:dyDescent="0.2">
      <c r="A8" s="52">
        <v>42001</v>
      </c>
      <c r="B8" s="42" t="s">
        <v>6</v>
      </c>
      <c r="C8" s="43"/>
      <c r="D8" s="69">
        <v>844547.39130000002</v>
      </c>
      <c r="E8" s="69">
        <v>1125100</v>
      </c>
      <c r="F8" s="70">
        <v>75.064206852724197</v>
      </c>
      <c r="G8" s="69">
        <v>878957.65359999996</v>
      </c>
      <c r="H8" s="70">
        <v>-3.9148942112357399</v>
      </c>
      <c r="I8" s="69">
        <v>189445.02799999999</v>
      </c>
      <c r="J8" s="70">
        <v>22.4315449851062</v>
      </c>
      <c r="K8" s="69">
        <v>103272.69409999999</v>
      </c>
      <c r="L8" s="70">
        <v>11.7494504629455</v>
      </c>
      <c r="M8" s="70">
        <v>0.83441547304419605</v>
      </c>
      <c r="N8" s="69">
        <v>18885400.025600001</v>
      </c>
      <c r="O8" s="69">
        <v>265637025.43700001</v>
      </c>
      <c r="P8" s="69">
        <v>31806</v>
      </c>
      <c r="Q8" s="69">
        <v>33105</v>
      </c>
      <c r="R8" s="70">
        <v>-3.9238785681921202</v>
      </c>
      <c r="S8" s="69">
        <v>26.553084050179201</v>
      </c>
      <c r="T8" s="69">
        <v>32.830337390122303</v>
      </c>
      <c r="U8" s="71">
        <v>-23.640392686893001</v>
      </c>
      <c r="V8" s="56"/>
      <c r="W8" s="56"/>
    </row>
    <row r="9" spans="1:23" ht="12" customHeight="1" thickBot="1" x14ac:dyDescent="0.2">
      <c r="A9" s="53"/>
      <c r="B9" s="42" t="s">
        <v>7</v>
      </c>
      <c r="C9" s="43"/>
      <c r="D9" s="69">
        <v>122480.2457</v>
      </c>
      <c r="E9" s="69">
        <v>160675</v>
      </c>
      <c r="F9" s="70">
        <v>76.228564306830606</v>
      </c>
      <c r="G9" s="69">
        <v>129024.2145</v>
      </c>
      <c r="H9" s="70">
        <v>-5.0718919897008901</v>
      </c>
      <c r="I9" s="69">
        <v>27842.764200000001</v>
      </c>
      <c r="J9" s="70">
        <v>22.7324529281215</v>
      </c>
      <c r="K9" s="69">
        <v>28816.407899999998</v>
      </c>
      <c r="L9" s="70">
        <v>22.3341083777728</v>
      </c>
      <c r="M9" s="70">
        <v>-3.3787823360177001E-2</v>
      </c>
      <c r="N9" s="69">
        <v>2872304.5893999999</v>
      </c>
      <c r="O9" s="69">
        <v>44911240.079099998</v>
      </c>
      <c r="P9" s="69">
        <v>7126</v>
      </c>
      <c r="Q9" s="69">
        <v>7433</v>
      </c>
      <c r="R9" s="70">
        <v>-4.1302300551594202</v>
      </c>
      <c r="S9" s="69">
        <v>17.1877976003368</v>
      </c>
      <c r="T9" s="69">
        <v>17.657638369433599</v>
      </c>
      <c r="U9" s="71">
        <v>-2.7335716886007901</v>
      </c>
      <c r="V9" s="56"/>
      <c r="W9" s="56"/>
    </row>
    <row r="10" spans="1:23" ht="14.25" thickBot="1" x14ac:dyDescent="0.2">
      <c r="A10" s="53"/>
      <c r="B10" s="42" t="s">
        <v>8</v>
      </c>
      <c r="C10" s="43"/>
      <c r="D10" s="69">
        <v>212028.6839</v>
      </c>
      <c r="E10" s="69">
        <v>215225</v>
      </c>
      <c r="F10" s="70">
        <v>98.514895527935906</v>
      </c>
      <c r="G10" s="69">
        <v>179429.0153</v>
      </c>
      <c r="H10" s="70">
        <v>18.1685601659767</v>
      </c>
      <c r="I10" s="69">
        <v>59856.791499999999</v>
      </c>
      <c r="J10" s="70">
        <v>28.230515984446001</v>
      </c>
      <c r="K10" s="69">
        <v>42563.5573</v>
      </c>
      <c r="L10" s="70">
        <v>23.721669111785001</v>
      </c>
      <c r="M10" s="70">
        <v>0.40629203236262401</v>
      </c>
      <c r="N10" s="69">
        <v>3812765.8075999999</v>
      </c>
      <c r="O10" s="69">
        <v>62623204.191799998</v>
      </c>
      <c r="P10" s="69">
        <v>100332</v>
      </c>
      <c r="Q10" s="69">
        <v>96560</v>
      </c>
      <c r="R10" s="70">
        <v>3.9063794531897198</v>
      </c>
      <c r="S10" s="69">
        <v>2.1132707800103701</v>
      </c>
      <c r="T10" s="69">
        <v>2.1200299575393502</v>
      </c>
      <c r="U10" s="71">
        <v>-0.31984436603789002</v>
      </c>
      <c r="V10" s="56"/>
      <c r="W10" s="56"/>
    </row>
    <row r="11" spans="1:23" ht="14.25" thickBot="1" x14ac:dyDescent="0.2">
      <c r="A11" s="53"/>
      <c r="B11" s="42" t="s">
        <v>9</v>
      </c>
      <c r="C11" s="43"/>
      <c r="D11" s="69">
        <v>105857.9304</v>
      </c>
      <c r="E11" s="69">
        <v>155993</v>
      </c>
      <c r="F11" s="70">
        <v>67.860692723391395</v>
      </c>
      <c r="G11" s="69">
        <v>117302.2791</v>
      </c>
      <c r="H11" s="70">
        <v>-9.7562884436743893</v>
      </c>
      <c r="I11" s="69">
        <v>20699.599099999999</v>
      </c>
      <c r="J11" s="70">
        <v>19.5541316760903</v>
      </c>
      <c r="K11" s="69">
        <v>21259.272400000002</v>
      </c>
      <c r="L11" s="70">
        <v>18.1234947548432</v>
      </c>
      <c r="M11" s="70">
        <v>-2.6326079720394999E-2</v>
      </c>
      <c r="N11" s="69">
        <v>2693647.2485000002</v>
      </c>
      <c r="O11" s="69">
        <v>27159493.693700001</v>
      </c>
      <c r="P11" s="69">
        <v>4559</v>
      </c>
      <c r="Q11" s="69">
        <v>4602</v>
      </c>
      <c r="R11" s="70">
        <v>-0.93437635810517095</v>
      </c>
      <c r="S11" s="69">
        <v>23.219550427725402</v>
      </c>
      <c r="T11" s="69">
        <v>23.391698913515899</v>
      </c>
      <c r="U11" s="71">
        <v>-0.74139456888419697</v>
      </c>
      <c r="V11" s="56"/>
      <c r="W11" s="56"/>
    </row>
    <row r="12" spans="1:23" ht="14.25" thickBot="1" x14ac:dyDescent="0.2">
      <c r="A12" s="53"/>
      <c r="B12" s="42" t="s">
        <v>10</v>
      </c>
      <c r="C12" s="43"/>
      <c r="D12" s="69">
        <v>246876.95869999999</v>
      </c>
      <c r="E12" s="69">
        <v>598265</v>
      </c>
      <c r="F12" s="70">
        <v>41.265485813143002</v>
      </c>
      <c r="G12" s="69">
        <v>396789.20600000001</v>
      </c>
      <c r="H12" s="70">
        <v>-37.781332010326899</v>
      </c>
      <c r="I12" s="69">
        <v>33848.135900000001</v>
      </c>
      <c r="J12" s="70">
        <v>13.710528547595899</v>
      </c>
      <c r="K12" s="69">
        <v>614.97</v>
      </c>
      <c r="L12" s="70">
        <v>0.15498657491202</v>
      </c>
      <c r="M12" s="70">
        <v>54.040304242483401</v>
      </c>
      <c r="N12" s="69">
        <v>7879745.0667000003</v>
      </c>
      <c r="O12" s="69">
        <v>94657307.253800005</v>
      </c>
      <c r="P12" s="69">
        <v>2142</v>
      </c>
      <c r="Q12" s="69">
        <v>2260</v>
      </c>
      <c r="R12" s="70">
        <v>-5.2212389380530997</v>
      </c>
      <c r="S12" s="69">
        <v>115.255349533147</v>
      </c>
      <c r="T12" s="69">
        <v>111.964319557522</v>
      </c>
      <c r="U12" s="71">
        <v>2.8554249229689699</v>
      </c>
      <c r="V12" s="56"/>
      <c r="W12" s="56"/>
    </row>
    <row r="13" spans="1:23" ht="14.25" thickBot="1" x14ac:dyDescent="0.2">
      <c r="A13" s="53"/>
      <c r="B13" s="42" t="s">
        <v>11</v>
      </c>
      <c r="C13" s="43"/>
      <c r="D13" s="69">
        <v>447142.22409999999</v>
      </c>
      <c r="E13" s="69">
        <v>746900</v>
      </c>
      <c r="F13" s="70">
        <v>59.866411045655397</v>
      </c>
      <c r="G13" s="69">
        <v>619230.47959999996</v>
      </c>
      <c r="H13" s="70">
        <v>-27.790662954957</v>
      </c>
      <c r="I13" s="69">
        <v>82409.956399999995</v>
      </c>
      <c r="J13" s="70">
        <v>18.430367779708899</v>
      </c>
      <c r="K13" s="69">
        <v>59960.2255</v>
      </c>
      <c r="L13" s="70">
        <v>9.6830223116168401</v>
      </c>
      <c r="M13" s="70">
        <v>0.374410381428602</v>
      </c>
      <c r="N13" s="69">
        <v>11485468.970899999</v>
      </c>
      <c r="O13" s="69">
        <v>135205122.00409999</v>
      </c>
      <c r="P13" s="69">
        <v>12234</v>
      </c>
      <c r="Q13" s="69">
        <v>12047</v>
      </c>
      <c r="R13" s="70">
        <v>1.55225367311365</v>
      </c>
      <c r="S13" s="69">
        <v>36.549143706065102</v>
      </c>
      <c r="T13" s="69">
        <v>37.499316352618898</v>
      </c>
      <c r="U13" s="71">
        <v>-2.5997124698606</v>
      </c>
      <c r="V13" s="56"/>
      <c r="W13" s="56"/>
    </row>
    <row r="14" spans="1:23" ht="14.25" thickBot="1" x14ac:dyDescent="0.2">
      <c r="A14" s="53"/>
      <c r="B14" s="42" t="s">
        <v>12</v>
      </c>
      <c r="C14" s="43"/>
      <c r="D14" s="69">
        <v>278456.48830000003</v>
      </c>
      <c r="E14" s="69">
        <v>268153</v>
      </c>
      <c r="F14" s="70">
        <v>103.842391582418</v>
      </c>
      <c r="G14" s="69">
        <v>292894.65870000003</v>
      </c>
      <c r="H14" s="70">
        <v>-4.9294754858566501</v>
      </c>
      <c r="I14" s="69">
        <v>49711.607600000003</v>
      </c>
      <c r="J14" s="70">
        <v>17.8525585463975</v>
      </c>
      <c r="K14" s="69">
        <v>54577.964999999997</v>
      </c>
      <c r="L14" s="70">
        <v>18.6339912247775</v>
      </c>
      <c r="M14" s="70">
        <v>-8.9163408712655004E-2</v>
      </c>
      <c r="N14" s="69">
        <v>6864772.9713000003</v>
      </c>
      <c r="O14" s="69">
        <v>67099457.774400003</v>
      </c>
      <c r="P14" s="69">
        <v>3538</v>
      </c>
      <c r="Q14" s="69">
        <v>4010</v>
      </c>
      <c r="R14" s="70">
        <v>-11.770573566084799</v>
      </c>
      <c r="S14" s="69">
        <v>78.704490757490106</v>
      </c>
      <c r="T14" s="69">
        <v>71.721099650872802</v>
      </c>
      <c r="U14" s="71">
        <v>8.8729258513787101</v>
      </c>
      <c r="V14" s="56"/>
      <c r="W14" s="56"/>
    </row>
    <row r="15" spans="1:23" ht="14.25" thickBot="1" x14ac:dyDescent="0.2">
      <c r="A15" s="53"/>
      <c r="B15" s="42" t="s">
        <v>13</v>
      </c>
      <c r="C15" s="43"/>
      <c r="D15" s="69">
        <v>192997.61739999999</v>
      </c>
      <c r="E15" s="69">
        <v>166932</v>
      </c>
      <c r="F15" s="70">
        <v>115.614512136678</v>
      </c>
      <c r="G15" s="69">
        <v>160955.80480000001</v>
      </c>
      <c r="H15" s="70">
        <v>19.907211572651502</v>
      </c>
      <c r="I15" s="69">
        <v>105.38930000000001</v>
      </c>
      <c r="J15" s="70">
        <v>5.4606529044125003E-2</v>
      </c>
      <c r="K15" s="69">
        <v>13155.144399999999</v>
      </c>
      <c r="L15" s="70">
        <v>8.1731407055162002</v>
      </c>
      <c r="M15" s="70">
        <v>-0.991988738641288</v>
      </c>
      <c r="N15" s="69">
        <v>4233721.5061999997</v>
      </c>
      <c r="O15" s="69">
        <v>51243855.440800004</v>
      </c>
      <c r="P15" s="69">
        <v>6097</v>
      </c>
      <c r="Q15" s="69">
        <v>6781</v>
      </c>
      <c r="R15" s="70">
        <v>-10.087007815956399</v>
      </c>
      <c r="S15" s="69">
        <v>31.654521469575201</v>
      </c>
      <c r="T15" s="69">
        <v>29.318909777319</v>
      </c>
      <c r="U15" s="71">
        <v>7.3784457443183697</v>
      </c>
      <c r="V15" s="56"/>
      <c r="W15" s="56"/>
    </row>
    <row r="16" spans="1:23" ht="14.25" thickBot="1" x14ac:dyDescent="0.2">
      <c r="A16" s="53"/>
      <c r="B16" s="42" t="s">
        <v>14</v>
      </c>
      <c r="C16" s="43"/>
      <c r="D16" s="69">
        <v>852479.91760000004</v>
      </c>
      <c r="E16" s="69">
        <v>915100</v>
      </c>
      <c r="F16" s="70">
        <v>93.157023013878302</v>
      </c>
      <c r="G16" s="69">
        <v>669477.32889999996</v>
      </c>
      <c r="H16" s="70">
        <v>27.3351435216913</v>
      </c>
      <c r="I16" s="69">
        <v>49612.697500000002</v>
      </c>
      <c r="J16" s="70">
        <v>5.8198083586151101</v>
      </c>
      <c r="K16" s="69">
        <v>54074.653400000003</v>
      </c>
      <c r="L16" s="70">
        <v>8.0771448211470602</v>
      </c>
      <c r="M16" s="70">
        <v>-8.2514738781478997E-2</v>
      </c>
      <c r="N16" s="69">
        <v>19056430.943999998</v>
      </c>
      <c r="O16" s="69">
        <v>354858206.36210001</v>
      </c>
      <c r="P16" s="69">
        <v>44481</v>
      </c>
      <c r="Q16" s="69">
        <v>41241</v>
      </c>
      <c r="R16" s="70">
        <v>7.8562595475376398</v>
      </c>
      <c r="S16" s="69">
        <v>19.165034904790801</v>
      </c>
      <c r="T16" s="69">
        <v>19.674695470526899</v>
      </c>
      <c r="U16" s="71">
        <v>-2.6593250065445599</v>
      </c>
      <c r="V16" s="56"/>
      <c r="W16" s="56"/>
    </row>
    <row r="17" spans="1:23" ht="12" thickBot="1" x14ac:dyDescent="0.2">
      <c r="A17" s="53"/>
      <c r="B17" s="42" t="s">
        <v>15</v>
      </c>
      <c r="C17" s="43"/>
      <c r="D17" s="69">
        <v>500654.99459999998</v>
      </c>
      <c r="E17" s="69">
        <v>1008100</v>
      </c>
      <c r="F17" s="70">
        <v>49.663227318718398</v>
      </c>
      <c r="G17" s="69">
        <v>539115.52359999996</v>
      </c>
      <c r="H17" s="70">
        <v>-7.1340051095497703</v>
      </c>
      <c r="I17" s="69">
        <v>57945.956400000003</v>
      </c>
      <c r="J17" s="70">
        <v>11.574029426450901</v>
      </c>
      <c r="K17" s="69">
        <v>15267.4241</v>
      </c>
      <c r="L17" s="70">
        <v>2.8319392470931302</v>
      </c>
      <c r="M17" s="70">
        <v>2.7953983606180199</v>
      </c>
      <c r="N17" s="69">
        <v>13425054.145400001</v>
      </c>
      <c r="O17" s="69">
        <v>329492715.12650001</v>
      </c>
      <c r="P17" s="69">
        <v>12258</v>
      </c>
      <c r="Q17" s="69">
        <v>12470</v>
      </c>
      <c r="R17" s="70">
        <v>-1.70008019246191</v>
      </c>
      <c r="S17" s="69">
        <v>40.843122418012697</v>
      </c>
      <c r="T17" s="69">
        <v>41.759202806736198</v>
      </c>
      <c r="U17" s="71">
        <v>-2.2429244741568302</v>
      </c>
      <c r="V17" s="55"/>
      <c r="W17" s="55"/>
    </row>
    <row r="18" spans="1:23" ht="12" thickBot="1" x14ac:dyDescent="0.2">
      <c r="A18" s="53"/>
      <c r="B18" s="42" t="s">
        <v>16</v>
      </c>
      <c r="C18" s="43"/>
      <c r="D18" s="69">
        <v>2163461.5720000002</v>
      </c>
      <c r="E18" s="69">
        <v>3053100</v>
      </c>
      <c r="F18" s="70">
        <v>70.861143493498403</v>
      </c>
      <c r="G18" s="69">
        <v>3203500.3385000001</v>
      </c>
      <c r="H18" s="70">
        <v>-32.465698660952398</v>
      </c>
      <c r="I18" s="69">
        <v>346926.19010000001</v>
      </c>
      <c r="J18" s="70">
        <v>16.0356992049221</v>
      </c>
      <c r="K18" s="69">
        <v>145761.84039999999</v>
      </c>
      <c r="L18" s="70">
        <v>4.55008038077034</v>
      </c>
      <c r="M18" s="70">
        <v>1.3800892548280399</v>
      </c>
      <c r="N18" s="69">
        <v>47947295.1316</v>
      </c>
      <c r="O18" s="69">
        <v>789107318.01259995</v>
      </c>
      <c r="P18" s="69">
        <v>101803</v>
      </c>
      <c r="Q18" s="69">
        <v>98164</v>
      </c>
      <c r="R18" s="70">
        <v>3.7070616519294202</v>
      </c>
      <c r="S18" s="69">
        <v>21.251452039723802</v>
      </c>
      <c r="T18" s="69">
        <v>21.607452348111298</v>
      </c>
      <c r="U18" s="71">
        <v>-1.6751811016117899</v>
      </c>
      <c r="V18" s="55"/>
      <c r="W18" s="55"/>
    </row>
    <row r="19" spans="1:23" ht="12" thickBot="1" x14ac:dyDescent="0.2">
      <c r="A19" s="53"/>
      <c r="B19" s="42" t="s">
        <v>17</v>
      </c>
      <c r="C19" s="43"/>
      <c r="D19" s="69">
        <v>685972.33259999997</v>
      </c>
      <c r="E19" s="69">
        <v>1152500</v>
      </c>
      <c r="F19" s="70">
        <v>59.520375930585701</v>
      </c>
      <c r="G19" s="69">
        <v>720408.46600000001</v>
      </c>
      <c r="H19" s="70">
        <v>-4.7800844972302103</v>
      </c>
      <c r="I19" s="69">
        <v>52679.069100000001</v>
      </c>
      <c r="J19" s="70">
        <v>7.6794743164543799</v>
      </c>
      <c r="K19" s="69">
        <v>73541.760899999994</v>
      </c>
      <c r="L19" s="70">
        <v>10.208342124063799</v>
      </c>
      <c r="M19" s="70">
        <v>-0.283684964089567</v>
      </c>
      <c r="N19" s="69">
        <v>18238568.748500001</v>
      </c>
      <c r="O19" s="69">
        <v>265714034.32120001</v>
      </c>
      <c r="P19" s="69">
        <v>18294</v>
      </c>
      <c r="Q19" s="69">
        <v>17849</v>
      </c>
      <c r="R19" s="70">
        <v>2.4931368704129002</v>
      </c>
      <c r="S19" s="69">
        <v>37.497121056083998</v>
      </c>
      <c r="T19" s="69">
        <v>38.506793058434603</v>
      </c>
      <c r="U19" s="71">
        <v>-2.69266539380589</v>
      </c>
      <c r="V19" s="55"/>
      <c r="W19" s="55"/>
    </row>
    <row r="20" spans="1:23" ht="12" thickBot="1" x14ac:dyDescent="0.2">
      <c r="A20" s="53"/>
      <c r="B20" s="42" t="s">
        <v>18</v>
      </c>
      <c r="C20" s="43"/>
      <c r="D20" s="69">
        <v>1376100.4441</v>
      </c>
      <c r="E20" s="69">
        <v>1637100</v>
      </c>
      <c r="F20" s="70">
        <v>84.057201398814996</v>
      </c>
      <c r="G20" s="69">
        <v>1682610.0275999999</v>
      </c>
      <c r="H20" s="70">
        <v>-18.216317415936899</v>
      </c>
      <c r="I20" s="69">
        <v>105869.1421</v>
      </c>
      <c r="J20" s="70">
        <v>7.6934167526732198</v>
      </c>
      <c r="K20" s="69">
        <v>65935.337400000004</v>
      </c>
      <c r="L20" s="70">
        <v>3.9186345212768798</v>
      </c>
      <c r="M20" s="70">
        <v>0.60565102530285997</v>
      </c>
      <c r="N20" s="69">
        <v>28717494.1928</v>
      </c>
      <c r="O20" s="69">
        <v>413130402.16259998</v>
      </c>
      <c r="P20" s="69">
        <v>48351</v>
      </c>
      <c r="Q20" s="69">
        <v>46412</v>
      </c>
      <c r="R20" s="70">
        <v>4.1777988451262598</v>
      </c>
      <c r="S20" s="69">
        <v>28.4606408161155</v>
      </c>
      <c r="T20" s="69">
        <v>27.690192366198399</v>
      </c>
      <c r="U20" s="71">
        <v>2.7070664181279902</v>
      </c>
      <c r="V20" s="55"/>
      <c r="W20" s="55"/>
    </row>
    <row r="21" spans="1:23" ht="12" thickBot="1" x14ac:dyDescent="0.2">
      <c r="A21" s="53"/>
      <c r="B21" s="42" t="s">
        <v>19</v>
      </c>
      <c r="C21" s="43"/>
      <c r="D21" s="69">
        <v>458307.07439999998</v>
      </c>
      <c r="E21" s="69">
        <v>547500</v>
      </c>
      <c r="F21" s="70">
        <v>83.709054684931502</v>
      </c>
      <c r="G21" s="69">
        <v>448632.9081</v>
      </c>
      <c r="H21" s="70">
        <v>2.1563657336174802</v>
      </c>
      <c r="I21" s="69">
        <v>51424.196499999998</v>
      </c>
      <c r="J21" s="70">
        <v>11.2204675363833</v>
      </c>
      <c r="K21" s="69">
        <v>47960.976600000002</v>
      </c>
      <c r="L21" s="70">
        <v>10.6904722623044</v>
      </c>
      <c r="M21" s="70">
        <v>7.2209119695030993E-2</v>
      </c>
      <c r="N21" s="69">
        <v>10529196.466399999</v>
      </c>
      <c r="O21" s="69">
        <v>155629796.42039999</v>
      </c>
      <c r="P21" s="69">
        <v>39758</v>
      </c>
      <c r="Q21" s="69">
        <v>38568</v>
      </c>
      <c r="R21" s="70">
        <v>3.0854594482472502</v>
      </c>
      <c r="S21" s="69">
        <v>11.527417737310699</v>
      </c>
      <c r="T21" s="69">
        <v>11.9548414333126</v>
      </c>
      <c r="U21" s="71">
        <v>-3.7078876270651802</v>
      </c>
      <c r="V21" s="55"/>
      <c r="W21" s="55"/>
    </row>
    <row r="22" spans="1:23" ht="12" thickBot="1" x14ac:dyDescent="0.2">
      <c r="A22" s="53"/>
      <c r="B22" s="42" t="s">
        <v>20</v>
      </c>
      <c r="C22" s="43"/>
      <c r="D22" s="69">
        <v>1334869.9177000001</v>
      </c>
      <c r="E22" s="69">
        <v>1554000</v>
      </c>
      <c r="F22" s="70">
        <v>85.898965102960105</v>
      </c>
      <c r="G22" s="69">
        <v>1306534.8329</v>
      </c>
      <c r="H22" s="70">
        <v>2.1687201968513001</v>
      </c>
      <c r="I22" s="69">
        <v>124532.1217</v>
      </c>
      <c r="J22" s="70">
        <v>9.3291578489213904</v>
      </c>
      <c r="K22" s="69">
        <v>169234.1318</v>
      </c>
      <c r="L22" s="70">
        <v>12.952898578629201</v>
      </c>
      <c r="M22" s="70">
        <v>-0.26414299305076699</v>
      </c>
      <c r="N22" s="69">
        <v>28541630.4362</v>
      </c>
      <c r="O22" s="69">
        <v>470711366.14289999</v>
      </c>
      <c r="P22" s="69">
        <v>79131</v>
      </c>
      <c r="Q22" s="69">
        <v>76533</v>
      </c>
      <c r="R22" s="70">
        <v>3.3946140880404498</v>
      </c>
      <c r="S22" s="69">
        <v>16.8691147300047</v>
      </c>
      <c r="T22" s="69">
        <v>16.980931612507</v>
      </c>
      <c r="U22" s="71">
        <v>-0.66284973629033195</v>
      </c>
      <c r="V22" s="55"/>
      <c r="W22" s="55"/>
    </row>
    <row r="23" spans="1:23" ht="12" thickBot="1" x14ac:dyDescent="0.2">
      <c r="A23" s="53"/>
      <c r="B23" s="42" t="s">
        <v>21</v>
      </c>
      <c r="C23" s="43"/>
      <c r="D23" s="69">
        <v>3028607.9813999999</v>
      </c>
      <c r="E23" s="69">
        <v>4335700</v>
      </c>
      <c r="F23" s="70">
        <v>69.852803039878197</v>
      </c>
      <c r="G23" s="69">
        <v>3053608.9578999998</v>
      </c>
      <c r="H23" s="70">
        <v>-0.81873536673121605</v>
      </c>
      <c r="I23" s="69">
        <v>330596.12209999998</v>
      </c>
      <c r="J23" s="70">
        <v>10.915777945852801</v>
      </c>
      <c r="K23" s="69">
        <v>159965.57180000001</v>
      </c>
      <c r="L23" s="70">
        <v>5.2385742249724796</v>
      </c>
      <c r="M23" s="70">
        <v>1.0666704615249001</v>
      </c>
      <c r="N23" s="69">
        <v>72886033.010700002</v>
      </c>
      <c r="O23" s="69">
        <v>1042381912.2822</v>
      </c>
      <c r="P23" s="69">
        <v>97680</v>
      </c>
      <c r="Q23" s="69">
        <v>89019</v>
      </c>
      <c r="R23" s="70">
        <v>9.7293836147339405</v>
      </c>
      <c r="S23" s="69">
        <v>31.0054052149877</v>
      </c>
      <c r="T23" s="69">
        <v>31.459244461294801</v>
      </c>
      <c r="U23" s="71">
        <v>-1.46374234802029</v>
      </c>
      <c r="V23" s="55"/>
      <c r="W23" s="55"/>
    </row>
    <row r="24" spans="1:23" ht="12" thickBot="1" x14ac:dyDescent="0.2">
      <c r="A24" s="53"/>
      <c r="B24" s="42" t="s">
        <v>22</v>
      </c>
      <c r="C24" s="43"/>
      <c r="D24" s="69">
        <v>309380.40429999999</v>
      </c>
      <c r="E24" s="69">
        <v>414790</v>
      </c>
      <c r="F24" s="70">
        <v>74.587237951734593</v>
      </c>
      <c r="G24" s="69">
        <v>343460.0074</v>
      </c>
      <c r="H24" s="70">
        <v>-9.9224370714900303</v>
      </c>
      <c r="I24" s="69">
        <v>50947.188800000004</v>
      </c>
      <c r="J24" s="70">
        <v>16.4674905365362</v>
      </c>
      <c r="K24" s="69">
        <v>64231.271500000003</v>
      </c>
      <c r="L24" s="70">
        <v>18.701237441363901</v>
      </c>
      <c r="M24" s="70">
        <v>-0.206816436756977</v>
      </c>
      <c r="N24" s="69">
        <v>7653372.6891000001</v>
      </c>
      <c r="O24" s="69">
        <v>109443298.9742</v>
      </c>
      <c r="P24" s="69">
        <v>32193</v>
      </c>
      <c r="Q24" s="69">
        <v>33263</v>
      </c>
      <c r="R24" s="70">
        <v>-3.21678742145928</v>
      </c>
      <c r="S24" s="69">
        <v>9.6101762588140307</v>
      </c>
      <c r="T24" s="69">
        <v>10.192905600817699</v>
      </c>
      <c r="U24" s="71">
        <v>-6.0636696592244599</v>
      </c>
      <c r="V24" s="55"/>
      <c r="W24" s="55"/>
    </row>
    <row r="25" spans="1:23" ht="12" thickBot="1" x14ac:dyDescent="0.2">
      <c r="A25" s="53"/>
      <c r="B25" s="42" t="s">
        <v>23</v>
      </c>
      <c r="C25" s="43"/>
      <c r="D25" s="69">
        <v>466838.74219999998</v>
      </c>
      <c r="E25" s="69">
        <v>702576</v>
      </c>
      <c r="F25" s="70">
        <v>66.446724937942705</v>
      </c>
      <c r="G25" s="69">
        <v>486131.82030000002</v>
      </c>
      <c r="H25" s="70">
        <v>-3.9686927072772198</v>
      </c>
      <c r="I25" s="69">
        <v>39800.941599999998</v>
      </c>
      <c r="J25" s="70">
        <v>8.5256295166155596</v>
      </c>
      <c r="K25" s="69">
        <v>38294.823700000001</v>
      </c>
      <c r="L25" s="70">
        <v>7.8774567104798097</v>
      </c>
      <c r="M25" s="70">
        <v>3.9329542598207E-2</v>
      </c>
      <c r="N25" s="69">
        <v>10809401.071900001</v>
      </c>
      <c r="O25" s="69">
        <v>113589341.80419999</v>
      </c>
      <c r="P25" s="69">
        <v>22702</v>
      </c>
      <c r="Q25" s="69">
        <v>24472</v>
      </c>
      <c r="R25" s="70">
        <v>-7.2327558025498497</v>
      </c>
      <c r="S25" s="69">
        <v>20.563771570786699</v>
      </c>
      <c r="T25" s="69">
        <v>20.601859991010102</v>
      </c>
      <c r="U25" s="71">
        <v>-0.18522098483884</v>
      </c>
      <c r="V25" s="55"/>
      <c r="W25" s="55"/>
    </row>
    <row r="26" spans="1:23" ht="12" thickBot="1" x14ac:dyDescent="0.2">
      <c r="A26" s="53"/>
      <c r="B26" s="42" t="s">
        <v>24</v>
      </c>
      <c r="C26" s="43"/>
      <c r="D26" s="69">
        <v>684191.35900000005</v>
      </c>
      <c r="E26" s="69">
        <v>911700</v>
      </c>
      <c r="F26" s="70">
        <v>75.045668421629898</v>
      </c>
      <c r="G26" s="69">
        <v>649704.00989999995</v>
      </c>
      <c r="H26" s="70">
        <v>5.3081631903900499</v>
      </c>
      <c r="I26" s="69">
        <v>161063.90530000001</v>
      </c>
      <c r="J26" s="70">
        <v>23.5407687018158</v>
      </c>
      <c r="K26" s="69">
        <v>157892.36369999999</v>
      </c>
      <c r="L26" s="70">
        <v>24.3021993544879</v>
      </c>
      <c r="M26" s="70">
        <v>2.0086732034907E-2</v>
      </c>
      <c r="N26" s="69">
        <v>16742432.2368</v>
      </c>
      <c r="O26" s="69">
        <v>225303896.29190001</v>
      </c>
      <c r="P26" s="69">
        <v>53597</v>
      </c>
      <c r="Q26" s="69">
        <v>51507</v>
      </c>
      <c r="R26" s="70">
        <v>4.0577008950239799</v>
      </c>
      <c r="S26" s="69">
        <v>12.7654786461929</v>
      </c>
      <c r="T26" s="69">
        <v>12.997640755625399</v>
      </c>
      <c r="U26" s="71">
        <v>-1.8186714017323999</v>
      </c>
      <c r="V26" s="55"/>
      <c r="W26" s="55"/>
    </row>
    <row r="27" spans="1:23" ht="12" thickBot="1" x14ac:dyDescent="0.2">
      <c r="A27" s="53"/>
      <c r="B27" s="42" t="s">
        <v>25</v>
      </c>
      <c r="C27" s="43"/>
      <c r="D27" s="69">
        <v>336453.16450000001</v>
      </c>
      <c r="E27" s="69">
        <v>411267</v>
      </c>
      <c r="F27" s="70">
        <v>81.808937867614006</v>
      </c>
      <c r="G27" s="69">
        <v>332241.83360000001</v>
      </c>
      <c r="H27" s="70">
        <v>1.26754986100583</v>
      </c>
      <c r="I27" s="69">
        <v>92091.923599999995</v>
      </c>
      <c r="J27" s="70">
        <v>27.371394689319398</v>
      </c>
      <c r="K27" s="69">
        <v>97832.506399999998</v>
      </c>
      <c r="L27" s="70">
        <v>29.4461733912126</v>
      </c>
      <c r="M27" s="70">
        <v>-5.8677662581074E-2</v>
      </c>
      <c r="N27" s="69">
        <v>7573227.3904999997</v>
      </c>
      <c r="O27" s="69">
        <v>101347189.6191</v>
      </c>
      <c r="P27" s="69">
        <v>44400</v>
      </c>
      <c r="Q27" s="69">
        <v>43186</v>
      </c>
      <c r="R27" s="70">
        <v>2.8110961885796399</v>
      </c>
      <c r="S27" s="69">
        <v>7.57777397522523</v>
      </c>
      <c r="T27" s="69">
        <v>7.8650473116287696</v>
      </c>
      <c r="U27" s="71">
        <v>-3.7909990102997799</v>
      </c>
      <c r="V27" s="55"/>
      <c r="W27" s="55"/>
    </row>
    <row r="28" spans="1:23" ht="12" thickBot="1" x14ac:dyDescent="0.2">
      <c r="A28" s="53"/>
      <c r="B28" s="42" t="s">
        <v>26</v>
      </c>
      <c r="C28" s="43"/>
      <c r="D28" s="69">
        <v>1446660.5818</v>
      </c>
      <c r="E28" s="69">
        <v>2320100</v>
      </c>
      <c r="F28" s="70">
        <v>62.353371915003699</v>
      </c>
      <c r="G28" s="69">
        <v>1461203.0035999999</v>
      </c>
      <c r="H28" s="70">
        <v>-0.99523623782401505</v>
      </c>
      <c r="I28" s="69">
        <v>45571.467299999997</v>
      </c>
      <c r="J28" s="70">
        <v>3.1501146760560799</v>
      </c>
      <c r="K28" s="69">
        <v>71218.395600000003</v>
      </c>
      <c r="L28" s="70">
        <v>4.8739562829078196</v>
      </c>
      <c r="M28" s="70">
        <v>-0.36011662554217899</v>
      </c>
      <c r="N28" s="69">
        <v>36748488.007799998</v>
      </c>
      <c r="O28" s="69">
        <v>370239732.13249999</v>
      </c>
      <c r="P28" s="69">
        <v>53905</v>
      </c>
      <c r="Q28" s="69">
        <v>56771</v>
      </c>
      <c r="R28" s="70">
        <v>-5.0483521516267098</v>
      </c>
      <c r="S28" s="69">
        <v>26.837224409609501</v>
      </c>
      <c r="T28" s="69">
        <v>28.227642209931101</v>
      </c>
      <c r="U28" s="71">
        <v>-5.18092996168326</v>
      </c>
      <c r="V28" s="55"/>
      <c r="W28" s="55"/>
    </row>
    <row r="29" spans="1:23" ht="12" thickBot="1" x14ac:dyDescent="0.2">
      <c r="A29" s="53"/>
      <c r="B29" s="42" t="s">
        <v>27</v>
      </c>
      <c r="C29" s="43"/>
      <c r="D29" s="69">
        <v>765753.94409999996</v>
      </c>
      <c r="E29" s="69">
        <v>846100</v>
      </c>
      <c r="F29" s="70">
        <v>90.503952736083207</v>
      </c>
      <c r="G29" s="69">
        <v>671384.62549999997</v>
      </c>
      <c r="H29" s="70">
        <v>14.055924877594601</v>
      </c>
      <c r="I29" s="69">
        <v>115876.41</v>
      </c>
      <c r="J29" s="70">
        <v>15.132329502552</v>
      </c>
      <c r="K29" s="69">
        <v>114468.03290000001</v>
      </c>
      <c r="L29" s="70">
        <v>17.049546348302599</v>
      </c>
      <c r="M29" s="70">
        <v>1.2303671726675999E-2</v>
      </c>
      <c r="N29" s="69">
        <v>19164538.3125</v>
      </c>
      <c r="O29" s="69">
        <v>245959384.41659999</v>
      </c>
      <c r="P29" s="69">
        <v>108924</v>
      </c>
      <c r="Q29" s="69">
        <v>110095</v>
      </c>
      <c r="R29" s="70">
        <v>-1.0636268677051599</v>
      </c>
      <c r="S29" s="69">
        <v>7.0301673102346598</v>
      </c>
      <c r="T29" s="69">
        <v>7.4508221499614002</v>
      </c>
      <c r="U29" s="71">
        <v>-5.9835679744682597</v>
      </c>
      <c r="V29" s="55"/>
      <c r="W29" s="55"/>
    </row>
    <row r="30" spans="1:23" ht="12" thickBot="1" x14ac:dyDescent="0.2">
      <c r="A30" s="53"/>
      <c r="B30" s="42" t="s">
        <v>28</v>
      </c>
      <c r="C30" s="43"/>
      <c r="D30" s="69">
        <v>953159.58810000005</v>
      </c>
      <c r="E30" s="69">
        <v>1430200</v>
      </c>
      <c r="F30" s="70">
        <v>66.645195643965906</v>
      </c>
      <c r="G30" s="69">
        <v>1053754.0829</v>
      </c>
      <c r="H30" s="70">
        <v>-9.5462970376501399</v>
      </c>
      <c r="I30" s="69">
        <v>128277.4559</v>
      </c>
      <c r="J30" s="70">
        <v>13.4581299397832</v>
      </c>
      <c r="K30" s="69">
        <v>177269.04560000001</v>
      </c>
      <c r="L30" s="70">
        <v>16.822620047377999</v>
      </c>
      <c r="M30" s="70">
        <v>-0.27636855342780697</v>
      </c>
      <c r="N30" s="69">
        <v>23857771.576900002</v>
      </c>
      <c r="O30" s="69">
        <v>423382677.00709999</v>
      </c>
      <c r="P30" s="69">
        <v>67337</v>
      </c>
      <c r="Q30" s="69">
        <v>65210</v>
      </c>
      <c r="R30" s="70">
        <v>3.26176966722895</v>
      </c>
      <c r="S30" s="69">
        <v>14.1550646464796</v>
      </c>
      <c r="T30" s="69">
        <v>14.465448055513001</v>
      </c>
      <c r="U30" s="71">
        <v>-2.1927374885603501</v>
      </c>
      <c r="V30" s="55"/>
      <c r="W30" s="55"/>
    </row>
    <row r="31" spans="1:23" ht="12" thickBot="1" x14ac:dyDescent="0.2">
      <c r="A31" s="53"/>
      <c r="B31" s="42" t="s">
        <v>29</v>
      </c>
      <c r="C31" s="43"/>
      <c r="D31" s="69">
        <v>886473.45039999997</v>
      </c>
      <c r="E31" s="69">
        <v>1529400</v>
      </c>
      <c r="F31" s="70">
        <v>57.962171465934397</v>
      </c>
      <c r="G31" s="69">
        <v>853718.6666</v>
      </c>
      <c r="H31" s="70">
        <v>3.8367187085704102</v>
      </c>
      <c r="I31" s="69">
        <v>30105.4483</v>
      </c>
      <c r="J31" s="70">
        <v>3.3960913647685298</v>
      </c>
      <c r="K31" s="69">
        <v>42820.891300000003</v>
      </c>
      <c r="L31" s="70">
        <v>5.0158082486983098</v>
      </c>
      <c r="M31" s="70">
        <v>-0.296944846638444</v>
      </c>
      <c r="N31" s="69">
        <v>21976080.3554</v>
      </c>
      <c r="O31" s="69">
        <v>382999618.90549999</v>
      </c>
      <c r="P31" s="69">
        <v>32691</v>
      </c>
      <c r="Q31" s="69">
        <v>31573</v>
      </c>
      <c r="R31" s="70">
        <v>3.54100022170842</v>
      </c>
      <c r="S31" s="69">
        <v>27.116743152549599</v>
      </c>
      <c r="T31" s="69">
        <v>27.4381484876318</v>
      </c>
      <c r="U31" s="71">
        <v>-1.1852652557650101</v>
      </c>
      <c r="V31" s="55"/>
      <c r="W31" s="55"/>
    </row>
    <row r="32" spans="1:23" ht="12" thickBot="1" x14ac:dyDescent="0.2">
      <c r="A32" s="53"/>
      <c r="B32" s="42" t="s">
        <v>30</v>
      </c>
      <c r="C32" s="43"/>
      <c r="D32" s="69">
        <v>151634.28589999999</v>
      </c>
      <c r="E32" s="69">
        <v>213989</v>
      </c>
      <c r="F32" s="70">
        <v>70.860785320740803</v>
      </c>
      <c r="G32" s="69">
        <v>176364.4362</v>
      </c>
      <c r="H32" s="70">
        <v>-14.0221865773186</v>
      </c>
      <c r="I32" s="69">
        <v>41688.554100000001</v>
      </c>
      <c r="J32" s="70">
        <v>27.4928284540429</v>
      </c>
      <c r="K32" s="69">
        <v>43877.180099999998</v>
      </c>
      <c r="L32" s="70">
        <v>24.8787006300083</v>
      </c>
      <c r="M32" s="70">
        <v>-4.9880735156906997E-2</v>
      </c>
      <c r="N32" s="69">
        <v>3488396.5036999998</v>
      </c>
      <c r="O32" s="69">
        <v>52556067.462899998</v>
      </c>
      <c r="P32" s="69">
        <v>32296</v>
      </c>
      <c r="Q32" s="69">
        <v>31552</v>
      </c>
      <c r="R32" s="70">
        <v>2.3580121703854</v>
      </c>
      <c r="S32" s="69">
        <v>4.6951413766410699</v>
      </c>
      <c r="T32" s="69">
        <v>4.7607338457150101</v>
      </c>
      <c r="U32" s="71">
        <v>-1.3970286262362901</v>
      </c>
      <c r="V32" s="55"/>
      <c r="W32" s="55"/>
    </row>
    <row r="33" spans="1:23" ht="12" thickBot="1" x14ac:dyDescent="0.2">
      <c r="A33" s="53"/>
      <c r="B33" s="42" t="s">
        <v>31</v>
      </c>
      <c r="C33" s="43"/>
      <c r="D33" s="72"/>
      <c r="E33" s="72"/>
      <c r="F33" s="72"/>
      <c r="G33" s="69">
        <v>34.615600000000001</v>
      </c>
      <c r="H33" s="72"/>
      <c r="I33" s="72"/>
      <c r="J33" s="72"/>
      <c r="K33" s="69">
        <v>6.7401999999999997</v>
      </c>
      <c r="L33" s="70">
        <v>19.471567732467399</v>
      </c>
      <c r="M33" s="72"/>
      <c r="N33" s="69">
        <v>46.939</v>
      </c>
      <c r="O33" s="69">
        <v>5055.4161000000004</v>
      </c>
      <c r="P33" s="72"/>
      <c r="Q33" s="69">
        <v>2</v>
      </c>
      <c r="R33" s="72"/>
      <c r="S33" s="72"/>
      <c r="T33" s="69">
        <v>2.8567999999999998</v>
      </c>
      <c r="U33" s="73"/>
      <c r="V33" s="55"/>
      <c r="W33" s="55"/>
    </row>
    <row r="34" spans="1:23" ht="12" thickBot="1" x14ac:dyDescent="0.2">
      <c r="A34" s="53"/>
      <c r="B34" s="42" t="s">
        <v>36</v>
      </c>
      <c r="C34" s="43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55"/>
      <c r="W34" s="55"/>
    </row>
    <row r="35" spans="1:23" ht="12" thickBot="1" x14ac:dyDescent="0.2">
      <c r="A35" s="53"/>
      <c r="B35" s="42" t="s">
        <v>32</v>
      </c>
      <c r="C35" s="43"/>
      <c r="D35" s="69">
        <v>271285.2034</v>
      </c>
      <c r="E35" s="69">
        <v>282800</v>
      </c>
      <c r="F35" s="70">
        <v>95.928289745403106</v>
      </c>
      <c r="G35" s="69">
        <v>340207.36859999999</v>
      </c>
      <c r="H35" s="70">
        <v>-20.258869019687701</v>
      </c>
      <c r="I35" s="69">
        <v>22765.192800000001</v>
      </c>
      <c r="J35" s="70">
        <v>8.3916087256825307</v>
      </c>
      <c r="K35" s="69">
        <v>41494.992200000001</v>
      </c>
      <c r="L35" s="70">
        <v>12.196970445042901</v>
      </c>
      <c r="M35" s="70">
        <v>-0.45137493482888302</v>
      </c>
      <c r="N35" s="69">
        <v>8024763.7472999999</v>
      </c>
      <c r="O35" s="69">
        <v>68416120.474399999</v>
      </c>
      <c r="P35" s="69">
        <v>15021</v>
      </c>
      <c r="Q35" s="69">
        <v>15461</v>
      </c>
      <c r="R35" s="70">
        <v>-2.8458702541879499</v>
      </c>
      <c r="S35" s="69">
        <v>18.060395672724901</v>
      </c>
      <c r="T35" s="69">
        <v>18.083574581204299</v>
      </c>
      <c r="U35" s="71">
        <v>-0.12834108897444799</v>
      </c>
      <c r="V35" s="55"/>
      <c r="W35" s="55"/>
    </row>
    <row r="36" spans="1:23" ht="12" thickBot="1" x14ac:dyDescent="0.2">
      <c r="A36" s="53"/>
      <c r="B36" s="42" t="s">
        <v>37</v>
      </c>
      <c r="C36" s="43"/>
      <c r="D36" s="72"/>
      <c r="E36" s="69">
        <v>1284000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55"/>
      <c r="W36" s="55"/>
    </row>
    <row r="37" spans="1:23" ht="12" thickBot="1" x14ac:dyDescent="0.2">
      <c r="A37" s="53"/>
      <c r="B37" s="42" t="s">
        <v>38</v>
      </c>
      <c r="C37" s="43"/>
      <c r="D37" s="72"/>
      <c r="E37" s="69">
        <v>570700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55"/>
      <c r="W37" s="55"/>
    </row>
    <row r="38" spans="1:23" ht="12" thickBot="1" x14ac:dyDescent="0.2">
      <c r="A38" s="53"/>
      <c r="B38" s="42" t="s">
        <v>39</v>
      </c>
      <c r="C38" s="43"/>
      <c r="D38" s="72"/>
      <c r="E38" s="69">
        <v>486300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55"/>
      <c r="W38" s="55"/>
    </row>
    <row r="39" spans="1:23" ht="12" customHeight="1" thickBot="1" x14ac:dyDescent="0.2">
      <c r="A39" s="53"/>
      <c r="B39" s="42" t="s">
        <v>33</v>
      </c>
      <c r="C39" s="43"/>
      <c r="D39" s="69">
        <v>255456.41</v>
      </c>
      <c r="E39" s="69">
        <v>507409</v>
      </c>
      <c r="F39" s="70">
        <v>50.345265850625402</v>
      </c>
      <c r="G39" s="69">
        <v>286611.53710000002</v>
      </c>
      <c r="H39" s="70">
        <v>-10.870158059663099</v>
      </c>
      <c r="I39" s="69">
        <v>13178.275</v>
      </c>
      <c r="J39" s="70">
        <v>5.15871768494672</v>
      </c>
      <c r="K39" s="69">
        <v>14113.163</v>
      </c>
      <c r="L39" s="70">
        <v>4.9241433693842698</v>
      </c>
      <c r="M39" s="70">
        <v>-6.6242273259368004E-2</v>
      </c>
      <c r="N39" s="69">
        <v>6455948.4694999997</v>
      </c>
      <c r="O39" s="69">
        <v>100829661.2304</v>
      </c>
      <c r="P39" s="69">
        <v>423</v>
      </c>
      <c r="Q39" s="69">
        <v>416</v>
      </c>
      <c r="R39" s="70">
        <v>1.6826923076923099</v>
      </c>
      <c r="S39" s="69">
        <v>603.91586288416102</v>
      </c>
      <c r="T39" s="69">
        <v>487.90845096153902</v>
      </c>
      <c r="U39" s="71">
        <v>19.209200991773599</v>
      </c>
      <c r="V39" s="55"/>
      <c r="W39" s="55"/>
    </row>
    <row r="40" spans="1:23" ht="12" thickBot="1" x14ac:dyDescent="0.2">
      <c r="A40" s="53"/>
      <c r="B40" s="42" t="s">
        <v>34</v>
      </c>
      <c r="C40" s="43"/>
      <c r="D40" s="69">
        <v>645012.1459</v>
      </c>
      <c r="E40" s="69">
        <v>631526</v>
      </c>
      <c r="F40" s="70">
        <v>102.135485459031</v>
      </c>
      <c r="G40" s="69">
        <v>814900.33440000005</v>
      </c>
      <c r="H40" s="70">
        <v>-20.847725952289199</v>
      </c>
      <c r="I40" s="69">
        <v>42687.037499999999</v>
      </c>
      <c r="J40" s="70">
        <v>6.6180207258636701</v>
      </c>
      <c r="K40" s="69">
        <v>49635.641900000002</v>
      </c>
      <c r="L40" s="70">
        <v>6.0910076735391296</v>
      </c>
      <c r="M40" s="70">
        <v>-0.139992234088545</v>
      </c>
      <c r="N40" s="69">
        <v>16044908.7115</v>
      </c>
      <c r="O40" s="69">
        <v>194915482.7358</v>
      </c>
      <c r="P40" s="69">
        <v>3200</v>
      </c>
      <c r="Q40" s="69">
        <v>3511</v>
      </c>
      <c r="R40" s="70">
        <v>-8.8578752492167503</v>
      </c>
      <c r="S40" s="69">
        <v>201.56629559375</v>
      </c>
      <c r="T40" s="69">
        <v>211.83275568214199</v>
      </c>
      <c r="U40" s="71">
        <v>-5.0933416512666998</v>
      </c>
      <c r="V40" s="55"/>
      <c r="W40" s="55"/>
    </row>
    <row r="41" spans="1:23" ht="12" thickBot="1" x14ac:dyDescent="0.2">
      <c r="A41" s="53"/>
      <c r="B41" s="42" t="s">
        <v>40</v>
      </c>
      <c r="C41" s="43"/>
      <c r="D41" s="72"/>
      <c r="E41" s="69">
        <v>520600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55"/>
      <c r="W41" s="55"/>
    </row>
    <row r="42" spans="1:23" ht="12" thickBot="1" x14ac:dyDescent="0.2">
      <c r="A42" s="53"/>
      <c r="B42" s="42" t="s">
        <v>41</v>
      </c>
      <c r="C42" s="43"/>
      <c r="D42" s="72"/>
      <c r="E42" s="69">
        <v>171920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55"/>
      <c r="W42" s="55"/>
    </row>
    <row r="43" spans="1:23" ht="12" thickBot="1" x14ac:dyDescent="0.2">
      <c r="A43" s="53"/>
      <c r="B43" s="42" t="s">
        <v>71</v>
      </c>
      <c r="C43" s="4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69">
        <v>6923.0770000000002</v>
      </c>
      <c r="P43" s="72"/>
      <c r="Q43" s="72"/>
      <c r="R43" s="72"/>
      <c r="S43" s="72"/>
      <c r="T43" s="72"/>
      <c r="U43" s="73"/>
      <c r="V43" s="55"/>
      <c r="W43" s="55"/>
    </row>
    <row r="44" spans="1:23" ht="12" thickBot="1" x14ac:dyDescent="0.2">
      <c r="A44" s="54"/>
      <c r="B44" s="42" t="s">
        <v>35</v>
      </c>
      <c r="C44" s="43"/>
      <c r="D44" s="74">
        <v>18962.852599999998</v>
      </c>
      <c r="E44" s="75"/>
      <c r="F44" s="75"/>
      <c r="G44" s="74">
        <v>30550.5386</v>
      </c>
      <c r="H44" s="76">
        <v>-37.929563703338403</v>
      </c>
      <c r="I44" s="74">
        <v>1911.7299</v>
      </c>
      <c r="J44" s="76">
        <v>10.0814468177641</v>
      </c>
      <c r="K44" s="74">
        <v>3112.444</v>
      </c>
      <c r="L44" s="76">
        <v>10.187853120206499</v>
      </c>
      <c r="M44" s="76">
        <v>-0.38577853930865902</v>
      </c>
      <c r="N44" s="74">
        <v>678559.65079999994</v>
      </c>
      <c r="O44" s="74">
        <v>11610733.6196</v>
      </c>
      <c r="P44" s="74">
        <v>45</v>
      </c>
      <c r="Q44" s="74">
        <v>28</v>
      </c>
      <c r="R44" s="76">
        <v>60.714285714285701</v>
      </c>
      <c r="S44" s="74">
        <v>421.396724444445</v>
      </c>
      <c r="T44" s="74">
        <v>455.25035714285701</v>
      </c>
      <c r="U44" s="77">
        <v>-8.0336724835828193</v>
      </c>
      <c r="V44" s="55"/>
      <c r="W44" s="55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37:C37"/>
    <mergeCell ref="B38:C38"/>
    <mergeCell ref="B39:C39"/>
    <mergeCell ref="B25:C25"/>
    <mergeCell ref="B26:C26"/>
    <mergeCell ref="B27:C27"/>
    <mergeCell ref="B28:C28"/>
    <mergeCell ref="B29:C29"/>
    <mergeCell ref="B30:C30"/>
    <mergeCell ref="B19:C19"/>
    <mergeCell ref="B20:C20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activeCell="J24" sqref="J24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86227</v>
      </c>
      <c r="D2" s="32">
        <v>844548.49439487199</v>
      </c>
      <c r="E2" s="32">
        <v>655102.38133589702</v>
      </c>
      <c r="F2" s="32">
        <v>189446.11305897401</v>
      </c>
      <c r="G2" s="32">
        <v>655102.38133589702</v>
      </c>
      <c r="H2" s="32">
        <v>0.22431644164461501</v>
      </c>
    </row>
    <row r="3" spans="1:8" ht="14.25" x14ac:dyDescent="0.2">
      <c r="A3" s="32">
        <v>2</v>
      </c>
      <c r="B3" s="33">
        <v>13</v>
      </c>
      <c r="C3" s="32">
        <v>17105.86</v>
      </c>
      <c r="D3" s="32">
        <v>122480.28822406</v>
      </c>
      <c r="E3" s="32">
        <v>94637.459478186196</v>
      </c>
      <c r="F3" s="32">
        <v>27842.828745874001</v>
      </c>
      <c r="G3" s="32">
        <v>94637.459478186196</v>
      </c>
      <c r="H3" s="32">
        <v>0.22732497734606499</v>
      </c>
    </row>
    <row r="4" spans="1:8" ht="14.25" x14ac:dyDescent="0.2">
      <c r="A4" s="32">
        <v>3</v>
      </c>
      <c r="B4" s="33">
        <v>14</v>
      </c>
      <c r="C4" s="32">
        <v>121627</v>
      </c>
      <c r="D4" s="32">
        <v>212031.152308547</v>
      </c>
      <c r="E4" s="32">
        <v>152171.89287606801</v>
      </c>
      <c r="F4" s="32">
        <v>59859.259432478597</v>
      </c>
      <c r="G4" s="32">
        <v>152171.89287606801</v>
      </c>
      <c r="H4" s="32">
        <v>0.282313512805758</v>
      </c>
    </row>
    <row r="5" spans="1:8" ht="14.25" x14ac:dyDescent="0.2">
      <c r="A5" s="32">
        <v>4</v>
      </c>
      <c r="B5" s="33">
        <v>15</v>
      </c>
      <c r="C5" s="32">
        <v>6174</v>
      </c>
      <c r="D5" s="32">
        <v>105857.994446154</v>
      </c>
      <c r="E5" s="32">
        <v>85158.331530769196</v>
      </c>
      <c r="F5" s="32">
        <v>20699.662915384601</v>
      </c>
      <c r="G5" s="32">
        <v>85158.331530769196</v>
      </c>
      <c r="H5" s="32">
        <v>0.19554180129412699</v>
      </c>
    </row>
    <row r="6" spans="1:8" ht="14.25" x14ac:dyDescent="0.2">
      <c r="A6" s="32">
        <v>5</v>
      </c>
      <c r="B6" s="33">
        <v>16</v>
      </c>
      <c r="C6" s="32">
        <v>3062</v>
      </c>
      <c r="D6" s="32">
        <v>246876.950595726</v>
      </c>
      <c r="E6" s="32">
        <v>213028.819994872</v>
      </c>
      <c r="F6" s="32">
        <v>33848.130600854704</v>
      </c>
      <c r="G6" s="32">
        <v>213028.819994872</v>
      </c>
      <c r="H6" s="32">
        <v>0.13710526851201599</v>
      </c>
    </row>
    <row r="7" spans="1:8" ht="14.25" x14ac:dyDescent="0.2">
      <c r="A7" s="32">
        <v>6</v>
      </c>
      <c r="B7" s="33">
        <v>17</v>
      </c>
      <c r="C7" s="32">
        <v>24166</v>
      </c>
      <c r="D7" s="32">
        <v>447142.496535043</v>
      </c>
      <c r="E7" s="32">
        <v>364732.26805641002</v>
      </c>
      <c r="F7" s="32">
        <v>82410.228478632504</v>
      </c>
      <c r="G7" s="32">
        <v>364732.26805641002</v>
      </c>
      <c r="H7" s="32">
        <v>0.18430417398757301</v>
      </c>
    </row>
    <row r="8" spans="1:8" ht="14.25" x14ac:dyDescent="0.2">
      <c r="A8" s="32">
        <v>7</v>
      </c>
      <c r="B8" s="33">
        <v>18</v>
      </c>
      <c r="C8" s="32">
        <v>170959</v>
      </c>
      <c r="D8" s="32">
        <v>278456.48867093999</v>
      </c>
      <c r="E8" s="32">
        <v>228744.88332393201</v>
      </c>
      <c r="F8" s="32">
        <v>49711.605347008503</v>
      </c>
      <c r="G8" s="32">
        <v>228744.88332393201</v>
      </c>
      <c r="H8" s="32">
        <v>0.17852557713515599</v>
      </c>
    </row>
    <row r="9" spans="1:8" ht="14.25" x14ac:dyDescent="0.2">
      <c r="A9" s="32">
        <v>8</v>
      </c>
      <c r="B9" s="33">
        <v>19</v>
      </c>
      <c r="C9" s="32">
        <v>31359</v>
      </c>
      <c r="D9" s="32">
        <v>192997.86413760699</v>
      </c>
      <c r="E9" s="32">
        <v>192892.22828717899</v>
      </c>
      <c r="F9" s="32">
        <v>105.63585042734999</v>
      </c>
      <c r="G9" s="32">
        <v>192892.22828717899</v>
      </c>
      <c r="H9" s="32">
        <v>5.4734206981706503E-4</v>
      </c>
    </row>
    <row r="10" spans="1:8" ht="14.25" x14ac:dyDescent="0.2">
      <c r="A10" s="32">
        <v>9</v>
      </c>
      <c r="B10" s="33">
        <v>21</v>
      </c>
      <c r="C10" s="32">
        <v>193732</v>
      </c>
      <c r="D10" s="32">
        <v>852479.59542222205</v>
      </c>
      <c r="E10" s="32">
        <v>802867.22051111097</v>
      </c>
      <c r="F10" s="32">
        <v>49612.374911111103</v>
      </c>
      <c r="G10" s="32">
        <v>802867.22051111097</v>
      </c>
      <c r="H10" s="36">
        <v>5.8197727168518003E-2</v>
      </c>
    </row>
    <row r="11" spans="1:8" ht="14.25" x14ac:dyDescent="0.2">
      <c r="A11" s="32">
        <v>10</v>
      </c>
      <c r="B11" s="33">
        <v>22</v>
      </c>
      <c r="C11" s="32">
        <v>30650</v>
      </c>
      <c r="D11" s="32">
        <v>500655.112648718</v>
      </c>
      <c r="E11" s="32">
        <v>442709.03952393198</v>
      </c>
      <c r="F11" s="32">
        <v>57946.0731247863</v>
      </c>
      <c r="G11" s="32">
        <v>442709.03952393198</v>
      </c>
      <c r="H11" s="32">
        <v>0.11574050011838</v>
      </c>
    </row>
    <row r="12" spans="1:8" ht="14.25" x14ac:dyDescent="0.2">
      <c r="A12" s="32">
        <v>11</v>
      </c>
      <c r="B12" s="33">
        <v>23</v>
      </c>
      <c r="C12" s="32">
        <v>230247.66399999999</v>
      </c>
      <c r="D12" s="32">
        <v>2163461.3979512802</v>
      </c>
      <c r="E12" s="32">
        <v>1816535.3629572601</v>
      </c>
      <c r="F12" s="32">
        <v>346926.03499401698</v>
      </c>
      <c r="G12" s="32">
        <v>1816535.3629572601</v>
      </c>
      <c r="H12" s="32">
        <v>0.16035693325637501</v>
      </c>
    </row>
    <row r="13" spans="1:8" ht="14.25" x14ac:dyDescent="0.2">
      <c r="A13" s="32">
        <v>12</v>
      </c>
      <c r="B13" s="33">
        <v>24</v>
      </c>
      <c r="C13" s="32">
        <v>41253.101999999999</v>
      </c>
      <c r="D13" s="32">
        <v>685972.3835</v>
      </c>
      <c r="E13" s="32">
        <v>633293.26309658098</v>
      </c>
      <c r="F13" s="32">
        <v>52679.120403418798</v>
      </c>
      <c r="G13" s="32">
        <v>633293.26309658098</v>
      </c>
      <c r="H13" s="32">
        <v>7.6794812255614395E-2</v>
      </c>
    </row>
    <row r="14" spans="1:8" ht="14.25" x14ac:dyDescent="0.2">
      <c r="A14" s="32">
        <v>13</v>
      </c>
      <c r="B14" s="33">
        <v>25</v>
      </c>
      <c r="C14" s="32">
        <v>103660</v>
      </c>
      <c r="D14" s="32">
        <v>1376100.8441999999</v>
      </c>
      <c r="E14" s="32">
        <v>1270231.3019999999</v>
      </c>
      <c r="F14" s="32">
        <v>105869.5422</v>
      </c>
      <c r="G14" s="32">
        <v>1270231.3019999999</v>
      </c>
      <c r="H14" s="32">
        <v>7.6934435907237295E-2</v>
      </c>
    </row>
    <row r="15" spans="1:8" ht="14.25" x14ac:dyDescent="0.2">
      <c r="A15" s="32">
        <v>14</v>
      </c>
      <c r="B15" s="33">
        <v>26</v>
      </c>
      <c r="C15" s="32">
        <v>83659</v>
      </c>
      <c r="D15" s="32">
        <v>458306.61601896997</v>
      </c>
      <c r="E15" s="32">
        <v>406882.87811422697</v>
      </c>
      <c r="F15" s="32">
        <v>51423.737904742498</v>
      </c>
      <c r="G15" s="32">
        <v>406882.87811422697</v>
      </c>
      <c r="H15" s="32">
        <v>0.112203786956927</v>
      </c>
    </row>
    <row r="16" spans="1:8" ht="14.25" x14ac:dyDescent="0.2">
      <c r="A16" s="32">
        <v>15</v>
      </c>
      <c r="B16" s="33">
        <v>27</v>
      </c>
      <c r="C16" s="32">
        <v>169914.57500000001</v>
      </c>
      <c r="D16" s="32">
        <v>1334871.27346667</v>
      </c>
      <c r="E16" s="32">
        <v>1210337.7993999999</v>
      </c>
      <c r="F16" s="32">
        <v>124533.474066667</v>
      </c>
      <c r="G16" s="32">
        <v>1210337.7993999999</v>
      </c>
      <c r="H16" s="32">
        <v>9.3292496843723899E-2</v>
      </c>
    </row>
    <row r="17" spans="1:8" ht="14.25" x14ac:dyDescent="0.2">
      <c r="A17" s="32">
        <v>16</v>
      </c>
      <c r="B17" s="33">
        <v>29</v>
      </c>
      <c r="C17" s="32">
        <v>227405</v>
      </c>
      <c r="D17" s="32">
        <v>3028610.2241213699</v>
      </c>
      <c r="E17" s="32">
        <v>2698011.8905965802</v>
      </c>
      <c r="F17" s="32">
        <v>330598.33352478599</v>
      </c>
      <c r="G17" s="32">
        <v>2698011.8905965802</v>
      </c>
      <c r="H17" s="32">
        <v>0.109158428803989</v>
      </c>
    </row>
    <row r="18" spans="1:8" ht="14.25" x14ac:dyDescent="0.2">
      <c r="A18" s="32">
        <v>17</v>
      </c>
      <c r="B18" s="33">
        <v>31</v>
      </c>
      <c r="C18" s="32">
        <v>34309.857000000004</v>
      </c>
      <c r="D18" s="32">
        <v>309380.42605730298</v>
      </c>
      <c r="E18" s="32">
        <v>258433.21142220599</v>
      </c>
      <c r="F18" s="32">
        <v>50947.214635096898</v>
      </c>
      <c r="G18" s="32">
        <v>258433.21142220599</v>
      </c>
      <c r="H18" s="32">
        <v>0.164674977290453</v>
      </c>
    </row>
    <row r="19" spans="1:8" ht="14.25" x14ac:dyDescent="0.2">
      <c r="A19" s="32">
        <v>18</v>
      </c>
      <c r="B19" s="33">
        <v>32</v>
      </c>
      <c r="C19" s="32">
        <v>29825.17</v>
      </c>
      <c r="D19" s="32">
        <v>466838.73827144701</v>
      </c>
      <c r="E19" s="32">
        <v>427037.78055710602</v>
      </c>
      <c r="F19" s="32">
        <v>39800.957714340599</v>
      </c>
      <c r="G19" s="32">
        <v>427037.78055710602</v>
      </c>
      <c r="H19" s="32">
        <v>8.5256330401608599E-2</v>
      </c>
    </row>
    <row r="20" spans="1:8" ht="14.25" x14ac:dyDescent="0.2">
      <c r="A20" s="32">
        <v>19</v>
      </c>
      <c r="B20" s="33">
        <v>33</v>
      </c>
      <c r="C20" s="32">
        <v>38774.701000000001</v>
      </c>
      <c r="D20" s="32">
        <v>684191.33171654202</v>
      </c>
      <c r="E20" s="32">
        <v>523127.42107661703</v>
      </c>
      <c r="F20" s="32">
        <v>161063.91063992499</v>
      </c>
      <c r="G20" s="32">
        <v>523127.42107661703</v>
      </c>
      <c r="H20" s="32">
        <v>0.235407704210221</v>
      </c>
    </row>
    <row r="21" spans="1:8" ht="14.25" x14ac:dyDescent="0.2">
      <c r="A21" s="32">
        <v>20</v>
      </c>
      <c r="B21" s="33">
        <v>34</v>
      </c>
      <c r="C21" s="32">
        <v>50989.267</v>
      </c>
      <c r="D21" s="32">
        <v>336453.20729167201</v>
      </c>
      <c r="E21" s="32">
        <v>244361.22087725101</v>
      </c>
      <c r="F21" s="32">
        <v>92091.986414421102</v>
      </c>
      <c r="G21" s="32">
        <v>244361.22087725101</v>
      </c>
      <c r="H21" s="32">
        <v>0.27371409877685099</v>
      </c>
    </row>
    <row r="22" spans="1:8" ht="14.25" x14ac:dyDescent="0.2">
      <c r="A22" s="32">
        <v>21</v>
      </c>
      <c r="B22" s="33">
        <v>35</v>
      </c>
      <c r="C22" s="32">
        <v>66071.342999999993</v>
      </c>
      <c r="D22" s="32">
        <v>1446660.57799646</v>
      </c>
      <c r="E22" s="32">
        <v>1401089.1017672601</v>
      </c>
      <c r="F22" s="32">
        <v>45571.476229203501</v>
      </c>
      <c r="G22" s="32">
        <v>1401089.1017672601</v>
      </c>
      <c r="H22" s="32">
        <v>3.1501153015669602E-2</v>
      </c>
    </row>
    <row r="23" spans="1:8" ht="14.25" x14ac:dyDescent="0.2">
      <c r="A23" s="32">
        <v>22</v>
      </c>
      <c r="B23" s="33">
        <v>36</v>
      </c>
      <c r="C23" s="32">
        <v>165304.478</v>
      </c>
      <c r="D23" s="32">
        <v>765753.94274513295</v>
      </c>
      <c r="E23" s="32">
        <v>649877.50247663504</v>
      </c>
      <c r="F23" s="32">
        <v>115876.440268497</v>
      </c>
      <c r="G23" s="32">
        <v>649877.50247663504</v>
      </c>
      <c r="H23" s="32">
        <v>0.15132333482096699</v>
      </c>
    </row>
    <row r="24" spans="1:8" ht="14.25" x14ac:dyDescent="0.2">
      <c r="A24" s="32">
        <v>23</v>
      </c>
      <c r="B24" s="33">
        <v>37</v>
      </c>
      <c r="C24" s="32">
        <v>101597.26300000001</v>
      </c>
      <c r="D24" s="32">
        <v>953159.58013274299</v>
      </c>
      <c r="E24" s="32">
        <v>824882.12775330897</v>
      </c>
      <c r="F24" s="32">
        <v>128277.45237943401</v>
      </c>
      <c r="G24" s="32">
        <v>824882.12775330897</v>
      </c>
      <c r="H24" s="32">
        <v>0.13458129682919401</v>
      </c>
    </row>
    <row r="25" spans="1:8" ht="14.25" x14ac:dyDescent="0.2">
      <c r="A25" s="32">
        <v>24</v>
      </c>
      <c r="B25" s="33">
        <v>38</v>
      </c>
      <c r="C25" s="32">
        <v>174363.00700000001</v>
      </c>
      <c r="D25" s="32">
        <v>886473.33612477896</v>
      </c>
      <c r="E25" s="32">
        <v>856368.01148053096</v>
      </c>
      <c r="F25" s="32">
        <v>30105.324644247801</v>
      </c>
      <c r="G25" s="32">
        <v>856368.01148053096</v>
      </c>
      <c r="H25" s="32">
        <v>3.39607785337947E-2</v>
      </c>
    </row>
    <row r="26" spans="1:8" ht="14.25" x14ac:dyDescent="0.2">
      <c r="A26" s="32">
        <v>25</v>
      </c>
      <c r="B26" s="33">
        <v>39</v>
      </c>
      <c r="C26" s="32">
        <v>121065.838</v>
      </c>
      <c r="D26" s="32">
        <v>151634.19176211301</v>
      </c>
      <c r="E26" s="32">
        <v>109945.738627093</v>
      </c>
      <c r="F26" s="32">
        <v>41688.453135020798</v>
      </c>
      <c r="G26" s="32">
        <v>109945.738627093</v>
      </c>
      <c r="H26" s="32">
        <v>0.27492778937630702</v>
      </c>
    </row>
    <row r="27" spans="1:8" ht="14.25" x14ac:dyDescent="0.2">
      <c r="A27" s="32">
        <v>26</v>
      </c>
      <c r="B27" s="33">
        <v>42</v>
      </c>
      <c r="C27" s="32">
        <v>16642.946</v>
      </c>
      <c r="D27" s="32">
        <v>271285.20299999998</v>
      </c>
      <c r="E27" s="32">
        <v>248519.9938</v>
      </c>
      <c r="F27" s="32">
        <v>22765.209200000001</v>
      </c>
      <c r="G27" s="32">
        <v>248519.9938</v>
      </c>
      <c r="H27" s="32">
        <v>8.3916147833540303E-2</v>
      </c>
    </row>
    <row r="28" spans="1:8" ht="14.25" x14ac:dyDescent="0.2">
      <c r="A28" s="32">
        <v>27</v>
      </c>
      <c r="B28" s="33">
        <v>75</v>
      </c>
      <c r="C28" s="32">
        <v>453</v>
      </c>
      <c r="D28" s="32">
        <v>255456.41025640999</v>
      </c>
      <c r="E28" s="32">
        <v>242278.132478632</v>
      </c>
      <c r="F28" s="32">
        <v>13178.277777777799</v>
      </c>
      <c r="G28" s="32">
        <v>242278.132478632</v>
      </c>
      <c r="H28" s="32">
        <v>5.1587187671471198E-2</v>
      </c>
    </row>
    <row r="29" spans="1:8" ht="14.25" x14ac:dyDescent="0.2">
      <c r="A29" s="32">
        <v>28</v>
      </c>
      <c r="B29" s="33">
        <v>76</v>
      </c>
      <c r="C29" s="32">
        <v>3371</v>
      </c>
      <c r="D29" s="32">
        <v>645012.13409059797</v>
      </c>
      <c r="E29" s="32">
        <v>602325.11257094005</v>
      </c>
      <c r="F29" s="32">
        <v>42687.021519658098</v>
      </c>
      <c r="G29" s="32">
        <v>602325.11257094005</v>
      </c>
      <c r="H29" s="32">
        <v>6.61801836950595E-2</v>
      </c>
    </row>
    <row r="30" spans="1:8" ht="14.25" x14ac:dyDescent="0.2">
      <c r="A30" s="32">
        <v>29</v>
      </c>
      <c r="B30" s="33">
        <v>99</v>
      </c>
      <c r="C30" s="32">
        <v>47</v>
      </c>
      <c r="D30" s="32">
        <v>18962.852809923599</v>
      </c>
      <c r="E30" s="32">
        <v>17051.122381060399</v>
      </c>
      <c r="F30" s="32">
        <v>1911.7304288631699</v>
      </c>
      <c r="G30" s="32">
        <v>17051.122381060399</v>
      </c>
      <c r="H30" s="32">
        <v>0.10081449495103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2014-12-29T00:43:49Z</dcterms:modified>
</cp:coreProperties>
</file>