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105" windowWidth="20415" windowHeight="777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F37" i="2"/>
  <c r="F38"/>
  <c r="F33"/>
  <c r="F34"/>
  <c r="E37"/>
  <c r="K37" s="1"/>
  <c r="E38"/>
  <c r="E34"/>
  <c r="E33"/>
  <c r="F39"/>
  <c r="E13"/>
  <c r="F36"/>
  <c r="F35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4"/>
  <c r="E39"/>
  <c r="E36"/>
  <c r="G36" s="1"/>
  <c r="E35"/>
  <c r="G35" s="1"/>
  <c r="E6"/>
  <c r="E7"/>
  <c r="E8"/>
  <c r="E9"/>
  <c r="E10"/>
  <c r="E11"/>
  <c r="E12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K32" s="1"/>
  <c r="E5"/>
  <c r="E4"/>
  <c r="I31"/>
  <c r="I35"/>
  <c r="I36"/>
  <c r="I39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1"/>
  <c r="J35"/>
  <c r="J36"/>
  <c r="J39"/>
  <c r="E3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A4"/>
  <c r="H30"/>
  <c r="H31"/>
  <c r="H32"/>
  <c r="H33"/>
  <c r="H34"/>
  <c r="H35"/>
  <c r="H36"/>
  <c r="H37"/>
  <c r="H38"/>
  <c r="H39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G31" l="1"/>
  <c r="L31" s="1"/>
  <c r="G39"/>
  <c r="L39" s="1"/>
  <c r="G37"/>
  <c r="L37" s="1"/>
  <c r="G33"/>
  <c r="L33" s="1"/>
  <c r="G30"/>
  <c r="L30" s="1"/>
  <c r="G38"/>
  <c r="L38" s="1"/>
  <c r="G34"/>
  <c r="L34" s="1"/>
  <c r="K38"/>
  <c r="K34"/>
  <c r="G29"/>
  <c r="L29" s="1"/>
  <c r="G32"/>
  <c r="L32" s="1"/>
  <c r="K33"/>
  <c r="I3"/>
  <c r="K3" s="1"/>
  <c r="K30"/>
  <c r="K5"/>
  <c r="K7"/>
  <c r="K39"/>
  <c r="G19"/>
  <c r="L19" s="1"/>
  <c r="G11"/>
  <c r="L11" s="1"/>
  <c r="G7"/>
  <c r="L7" s="1"/>
  <c r="G5"/>
  <c r="L5" s="1"/>
  <c r="K36"/>
  <c r="K28"/>
  <c r="K26"/>
  <c r="K24"/>
  <c r="K22"/>
  <c r="K20"/>
  <c r="K18"/>
  <c r="K16"/>
  <c r="K14"/>
  <c r="K12"/>
  <c r="K10"/>
  <c r="K8"/>
  <c r="K6"/>
  <c r="K4"/>
  <c r="K23"/>
  <c r="K21"/>
  <c r="G27"/>
  <c r="L27" s="1"/>
  <c r="G23"/>
  <c r="L23" s="1"/>
  <c r="G21"/>
  <c r="L21" s="1"/>
  <c r="G18"/>
  <c r="L18" s="1"/>
  <c r="K29"/>
  <c r="K15"/>
  <c r="K13"/>
  <c r="G26"/>
  <c r="L26" s="1"/>
  <c r="G15"/>
  <c r="L15" s="1"/>
  <c r="G13"/>
  <c r="L13" s="1"/>
  <c r="G10"/>
  <c r="L10" s="1"/>
  <c r="G4"/>
  <c r="L4" s="1"/>
  <c r="K35"/>
  <c r="K31"/>
  <c r="K27"/>
  <c r="K25"/>
  <c r="K19"/>
  <c r="K17"/>
  <c r="K11"/>
  <c r="K9"/>
  <c r="G25"/>
  <c r="L25" s="1"/>
  <c r="G22"/>
  <c r="L22" s="1"/>
  <c r="G17"/>
  <c r="L17" s="1"/>
  <c r="G14"/>
  <c r="L14" s="1"/>
  <c r="G9"/>
  <c r="L9" s="1"/>
  <c r="G6"/>
  <c r="L6" s="1"/>
  <c r="L35"/>
  <c r="G28"/>
  <c r="L28" s="1"/>
  <c r="G24"/>
  <c r="L24" s="1"/>
  <c r="G20"/>
  <c r="L20" s="1"/>
  <c r="G16"/>
  <c r="L16" s="1"/>
  <c r="G12"/>
  <c r="L12" s="1"/>
  <c r="G8"/>
  <c r="L8" s="1"/>
  <c r="J3"/>
  <c r="G3"/>
  <c r="L36"/>
  <c r="L3" l="1"/>
</calcChain>
</file>

<file path=xl/sharedStrings.xml><?xml version="1.0" encoding="utf-8"?>
<sst xmlns="http://schemas.openxmlformats.org/spreadsheetml/2006/main" count="113" uniqueCount="71">
  <si>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</si>
  <si>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</si>
  <si>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</si>
  <si>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</si>
  <si>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</si>
  <si>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</si>
  <si>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</si>
  <si>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</si>
  <si>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</si>
  <si>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</si>
  <si>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</si>
  <si>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</si>
  <si>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</si>
  <si>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</si>
  <si>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</si>
  <si>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</si>
  <si>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</si>
  <si>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</si>
  <si>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</si>
  <si>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</si>
  <si>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</si>
  <si>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</si>
  <si>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</si>
  <si>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</si>
  <si>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</si>
  <si>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</si>
  <si>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</si>
  <si>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</si>
  <si>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</si>
  <si>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</si>
  <si>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</si>
  <si>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</si>
  <si>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</si>
  <si>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</si>
  <si>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</si>
  <si>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</si>
  <si>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41-周转筐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</si>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</sst>
</file>

<file path=xl/styles.xml><?xml version="1.0" encoding="utf-8"?>
<styleSheet xmlns="http://schemas.openxmlformats.org/spreadsheetml/2006/main">
  <numFmts count="2">
    <numFmt numFmtId="176" formatCode="#,##0.00&quot;%&quot;"/>
    <numFmt numFmtId="177" formatCode="0.00_ "/>
  </numFmts>
  <fonts count="3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5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</cellStyleXfs>
  <cellXfs count="73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</cellXfs>
  <cellStyles count="53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10" xfId="52"/>
    <cellStyle name="常规 2" xfId="44"/>
    <cellStyle name="常规 3" xfId="45"/>
    <cellStyle name="常规 4" xfId="47"/>
    <cellStyle name="常规 5" xfId="46"/>
    <cellStyle name="常规 6" xfId="48"/>
    <cellStyle name="常规 7" xfId="49"/>
    <cellStyle name="常规 8" xfId="50"/>
    <cellStyle name="常规 9" xfId="51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303" Type="http://schemas.openxmlformats.org/officeDocument/2006/relationships/hyperlink" Target="cid:85846372" TargetMode="External"/><Relationship Id="rId21" Type="http://schemas.openxmlformats.org/officeDocument/2006/relationships/hyperlink" Target="cid:97a5ff112" TargetMode="External"/><Relationship Id="rId42" Type="http://schemas.openxmlformats.org/officeDocument/2006/relationships/image" Target="cid:c0d5d5a813" TargetMode="External"/><Relationship Id="rId63" Type="http://schemas.openxmlformats.org/officeDocument/2006/relationships/hyperlink" Target="cid:38d18ad2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170" Type="http://schemas.openxmlformats.org/officeDocument/2006/relationships/image" Target="cid:1600d1f413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26" Type="http://schemas.openxmlformats.org/officeDocument/2006/relationships/image" Target="cid:fd1fb7e513" TargetMode="External"/><Relationship Id="rId247" Type="http://schemas.openxmlformats.org/officeDocument/2006/relationships/hyperlink" Target="cid:49a828292" TargetMode="External"/><Relationship Id="rId107" Type="http://schemas.openxmlformats.org/officeDocument/2006/relationships/hyperlink" Target="cid:847633e82" TargetMode="External"/><Relationship Id="rId268" Type="http://schemas.openxmlformats.org/officeDocument/2006/relationships/image" Target="cid:96e6abaa13" TargetMode="External"/><Relationship Id="rId289" Type="http://schemas.openxmlformats.org/officeDocument/2006/relationships/hyperlink" Target="cid:da5389b52" TargetMode="External"/><Relationship Id="rId11" Type="http://schemas.openxmlformats.org/officeDocument/2006/relationships/hyperlink" Target="cid:78be76a62" TargetMode="External"/><Relationship Id="rId32" Type="http://schemas.openxmlformats.org/officeDocument/2006/relationships/image" Target="cid:a711f73213" TargetMode="External"/><Relationship Id="rId53" Type="http://schemas.openxmlformats.org/officeDocument/2006/relationships/hyperlink" Target="cid:e1e57af62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5" Type="http://schemas.openxmlformats.org/officeDocument/2006/relationships/hyperlink" Target="cid:738f7e472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181" Type="http://schemas.openxmlformats.org/officeDocument/2006/relationships/hyperlink" Target="cid:482d44f62" TargetMode="External"/><Relationship Id="rId216" Type="http://schemas.openxmlformats.org/officeDocument/2006/relationships/image" Target="cid:d85c69b313" TargetMode="External"/><Relationship Id="rId237" Type="http://schemas.openxmlformats.org/officeDocument/2006/relationships/hyperlink" Target="cid:207b4f192" TargetMode="External"/><Relationship Id="rId258" Type="http://schemas.openxmlformats.org/officeDocument/2006/relationships/image" Target="cid:72d9e8ca13" TargetMode="External"/><Relationship Id="rId279" Type="http://schemas.openxmlformats.org/officeDocument/2006/relationships/hyperlink" Target="cid:c02295e22" TargetMode="External"/><Relationship Id="rId22" Type="http://schemas.openxmlformats.org/officeDocument/2006/relationships/image" Target="cid:97a5ff3513" TargetMode="External"/><Relationship Id="rId43" Type="http://schemas.openxmlformats.org/officeDocument/2006/relationships/hyperlink" Target="cid:c5fc19282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71" Type="http://schemas.openxmlformats.org/officeDocument/2006/relationships/hyperlink" Target="cid:16470b822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227" Type="http://schemas.openxmlformats.org/officeDocument/2006/relationships/hyperlink" Target="cid:fd20b76d2" TargetMode="External"/><Relationship Id="rId248" Type="http://schemas.openxmlformats.org/officeDocument/2006/relationships/image" Target="cid:49a8285213" TargetMode="External"/><Relationship Id="rId269" Type="http://schemas.openxmlformats.org/officeDocument/2006/relationships/hyperlink" Target="cid:b0aaf7b52" TargetMode="External"/><Relationship Id="rId12" Type="http://schemas.openxmlformats.org/officeDocument/2006/relationships/image" Target="cid:78be76ce13" TargetMode="External"/><Relationship Id="rId33" Type="http://schemas.openxmlformats.org/officeDocument/2006/relationships/hyperlink" Target="cid:ac87b7b92" TargetMode="External"/><Relationship Id="rId108" Type="http://schemas.openxmlformats.org/officeDocument/2006/relationships/image" Target="cid:8476340b13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15" Type="http://schemas.openxmlformats.org/officeDocument/2006/relationships/hyperlink" Target="cid:558610092" TargetMode="External"/><Relationship Id="rId54" Type="http://schemas.openxmlformats.org/officeDocument/2006/relationships/image" Target="cid:e1e57b1713" TargetMode="External"/><Relationship Id="rId75" Type="http://schemas.openxmlformats.org/officeDocument/2006/relationships/hyperlink" Target="cid:185a1b862" TargetMode="External"/><Relationship Id="rId96" Type="http://schemas.openxmlformats.org/officeDocument/2006/relationships/image" Target="cid:56290cef13" TargetMode="External"/><Relationship Id="rId140" Type="http://schemas.openxmlformats.org/officeDocument/2006/relationships/image" Target="cid:dc24c38713" TargetMode="External"/><Relationship Id="rId161" Type="http://schemas.openxmlformats.org/officeDocument/2006/relationships/hyperlink" Target="cid:55eaf9a2" TargetMode="External"/><Relationship Id="rId182" Type="http://schemas.openxmlformats.org/officeDocument/2006/relationships/image" Target="cid:482d451d13" TargetMode="External"/><Relationship Id="rId217" Type="http://schemas.openxmlformats.org/officeDocument/2006/relationships/hyperlink" Target="cid:dd85b610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259" Type="http://schemas.openxmlformats.org/officeDocument/2006/relationships/hyperlink" Target="cid:72dad9032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44" Type="http://schemas.openxmlformats.org/officeDocument/2006/relationships/image" Target="cid:c5fc194a13" TargetMode="External"/><Relationship Id="rId65" Type="http://schemas.openxmlformats.org/officeDocument/2006/relationships/hyperlink" Target="cid:38f9f0f2" TargetMode="External"/><Relationship Id="rId86" Type="http://schemas.openxmlformats.org/officeDocument/2006/relationships/image" Target="cid:321b9fbf13" TargetMode="External"/><Relationship Id="rId130" Type="http://schemas.openxmlformats.org/officeDocument/2006/relationships/image" Target="cid:bd29a19c13" TargetMode="External"/><Relationship Id="rId151" Type="http://schemas.openxmlformats.org/officeDocument/2006/relationships/hyperlink" Target="cid:ecaa39042" TargetMode="External"/><Relationship Id="rId172" Type="http://schemas.openxmlformats.org/officeDocument/2006/relationships/image" Target="cid:16470bac13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28" Type="http://schemas.openxmlformats.org/officeDocument/2006/relationships/image" Target="cid:fd20b79113" TargetMode="External"/><Relationship Id="rId249" Type="http://schemas.openxmlformats.org/officeDocument/2006/relationships/hyperlink" Target="cid:4fda17272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281" Type="http://schemas.openxmlformats.org/officeDocument/2006/relationships/hyperlink" Target="cid:c547f7a92" TargetMode="External"/><Relationship Id="rId316" Type="http://schemas.openxmlformats.org/officeDocument/2006/relationships/image" Target="cid:5586102e13" TargetMode="External"/><Relationship Id="rId34" Type="http://schemas.openxmlformats.org/officeDocument/2006/relationships/image" Target="cid:ac87b7df13" TargetMode="External"/><Relationship Id="rId55" Type="http://schemas.openxmlformats.org/officeDocument/2006/relationships/hyperlink" Target="cid:e76dc97e2" TargetMode="External"/><Relationship Id="rId76" Type="http://schemas.openxmlformats.org/officeDocument/2006/relationships/image" Target="cid:185a1bab13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141" Type="http://schemas.openxmlformats.org/officeDocument/2006/relationships/hyperlink" Target="cid:e12978772" TargetMode="External"/><Relationship Id="rId7" Type="http://schemas.openxmlformats.org/officeDocument/2006/relationships/hyperlink" Target="cid:7393130e2" TargetMode="External"/><Relationship Id="rId162" Type="http://schemas.openxmlformats.org/officeDocument/2006/relationships/image" Target="cid:55eafc213" TargetMode="External"/><Relationship Id="rId183" Type="http://schemas.openxmlformats.org/officeDocument/2006/relationships/hyperlink" Target="cid:4d58e2842" TargetMode="External"/><Relationship Id="rId218" Type="http://schemas.openxmlformats.org/officeDocument/2006/relationships/image" Target="cid:dd85b63513" TargetMode="External"/><Relationship Id="rId239" Type="http://schemas.openxmlformats.org/officeDocument/2006/relationships/hyperlink" Target="cid:25a2b86c2" TargetMode="External"/><Relationship Id="rId250" Type="http://schemas.openxmlformats.org/officeDocument/2006/relationships/image" Target="cid:4fda174d13" TargetMode="External"/><Relationship Id="rId271" Type="http://schemas.openxmlformats.org/officeDocument/2006/relationships/hyperlink" Target="cid:bb0725832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24" Type="http://schemas.openxmlformats.org/officeDocument/2006/relationships/image" Target="cid:97a883f913" TargetMode="External"/><Relationship Id="rId45" Type="http://schemas.openxmlformats.org/officeDocument/2006/relationships/hyperlink" Target="cid:cb1fd4bc2" TargetMode="External"/><Relationship Id="rId66" Type="http://schemas.openxmlformats.org/officeDocument/2006/relationships/image" Target="cid:38f9f3713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131" Type="http://schemas.openxmlformats.org/officeDocument/2006/relationships/hyperlink" Target="cid:c246514a2" TargetMode="External"/><Relationship Id="rId152" Type="http://schemas.openxmlformats.org/officeDocument/2006/relationships/image" Target="cid:ecaa3d3d13" TargetMode="External"/><Relationship Id="rId173" Type="http://schemas.openxmlformats.org/officeDocument/2006/relationships/hyperlink" Target="cid:2421fe292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229" Type="http://schemas.openxmlformats.org/officeDocument/2006/relationships/hyperlink" Target="cid:196d985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0" Type="http://schemas.openxmlformats.org/officeDocument/2006/relationships/image" Target="cid:25a2b89113" TargetMode="External"/><Relationship Id="rId245" Type="http://schemas.openxmlformats.org/officeDocument/2006/relationships/hyperlink" Target="cid:451c38c72" TargetMode="External"/><Relationship Id="rId261" Type="http://schemas.openxmlformats.org/officeDocument/2006/relationships/hyperlink" Target="cid:7804080e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14" Type="http://schemas.openxmlformats.org/officeDocument/2006/relationships/image" Target="cid:78c0f48013" TargetMode="External"/><Relationship Id="rId30" Type="http://schemas.openxmlformats.org/officeDocument/2006/relationships/image" Target="cid:a1ed202213" TargetMode="External"/><Relationship Id="rId35" Type="http://schemas.openxmlformats.org/officeDocument/2006/relationships/hyperlink" Target="cid:bbb2de7c2" TargetMode="External"/><Relationship Id="rId56" Type="http://schemas.openxmlformats.org/officeDocument/2006/relationships/image" Target="cid:e76dc9a413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282" Type="http://schemas.openxmlformats.org/officeDocument/2006/relationships/image" Target="cid:c547f7c813" TargetMode="External"/><Relationship Id="rId312" Type="http://schemas.openxmlformats.org/officeDocument/2006/relationships/image" Target="cid:3176d9a713" TargetMode="External"/><Relationship Id="rId317" Type="http://schemas.openxmlformats.org/officeDocument/2006/relationships/hyperlink" Target="cid:5588ec4e2" TargetMode="External"/><Relationship Id="rId8" Type="http://schemas.openxmlformats.org/officeDocument/2006/relationships/image" Target="cid:7393133f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42" Type="http://schemas.openxmlformats.org/officeDocument/2006/relationships/image" Target="cid:e129789e13" TargetMode="External"/><Relationship Id="rId163" Type="http://schemas.openxmlformats.org/officeDocument/2006/relationships/hyperlink" Target="cid:a6fd2d02" TargetMode="External"/><Relationship Id="rId184" Type="http://schemas.openxmlformats.org/officeDocument/2006/relationships/image" Target="cid:4d58e2a713" TargetMode="External"/><Relationship Id="rId189" Type="http://schemas.openxmlformats.org/officeDocument/2006/relationships/hyperlink" Target="cid:5dbe5bc82" TargetMode="External"/><Relationship Id="rId219" Type="http://schemas.openxmlformats.org/officeDocument/2006/relationships/hyperlink" Target="cid:e2b490a42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0" Type="http://schemas.openxmlformats.org/officeDocument/2006/relationships/image" Target="cid:196d9a913" TargetMode="External"/><Relationship Id="rId235" Type="http://schemas.openxmlformats.org/officeDocument/2006/relationships/hyperlink" Target="cid:112842e72" TargetMode="External"/><Relationship Id="rId251" Type="http://schemas.openxmlformats.org/officeDocument/2006/relationships/hyperlink" Target="cid:53f9d4bf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25" Type="http://schemas.openxmlformats.org/officeDocument/2006/relationships/hyperlink" Target="cid:97aae1182" TargetMode="External"/><Relationship Id="rId46" Type="http://schemas.openxmlformats.org/officeDocument/2006/relationships/image" Target="cid:cb1fd4e013" TargetMode="External"/><Relationship Id="rId67" Type="http://schemas.openxmlformats.org/officeDocument/2006/relationships/hyperlink" Target="cid:3922740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272" Type="http://schemas.openxmlformats.org/officeDocument/2006/relationships/image" Target="cid:bb0725a813" TargetMode="External"/><Relationship Id="rId293" Type="http://schemas.openxmlformats.org/officeDocument/2006/relationships/hyperlink" Target="cid:e43b3fa02" TargetMode="External"/><Relationship Id="rId302" Type="http://schemas.openxmlformats.org/officeDocument/2006/relationships/image" Target="cid:41f092313" TargetMode="External"/><Relationship Id="rId307" Type="http://schemas.openxmlformats.org/officeDocument/2006/relationships/hyperlink" Target="cid:2722c4b82" TargetMode="External"/><Relationship Id="rId323" Type="http://schemas.openxmlformats.org/officeDocument/2006/relationships/hyperlink" Target="cid:756b0cf62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32" Type="http://schemas.openxmlformats.org/officeDocument/2006/relationships/image" Target="cid:c246516c13" TargetMode="External"/><Relationship Id="rId153" Type="http://schemas.openxmlformats.org/officeDocument/2006/relationships/hyperlink" Target="cid:ed7946d52" TargetMode="External"/><Relationship Id="rId174" Type="http://schemas.openxmlformats.org/officeDocument/2006/relationships/image" Target="cid:2421fe4c13" TargetMode="External"/><Relationship Id="rId179" Type="http://schemas.openxmlformats.org/officeDocument/2006/relationships/hyperlink" Target="cid:4307d8b3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0" Type="http://schemas.openxmlformats.org/officeDocument/2006/relationships/image" Target="cid:e2b490ca13" TargetMode="External"/><Relationship Id="rId225" Type="http://schemas.openxmlformats.org/officeDocument/2006/relationships/hyperlink" Target="cid:fd1fb7c42" TargetMode="External"/><Relationship Id="rId241" Type="http://schemas.openxmlformats.org/officeDocument/2006/relationships/hyperlink" Target="cid:2accc0ce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15" Type="http://schemas.openxmlformats.org/officeDocument/2006/relationships/hyperlink" Target="cid:7dde59952" TargetMode="External"/><Relationship Id="rId36" Type="http://schemas.openxmlformats.org/officeDocument/2006/relationships/image" Target="cid:bbb2dea413" TargetMode="External"/><Relationship Id="rId57" Type="http://schemas.openxmlformats.org/officeDocument/2006/relationships/hyperlink" Target="cid:eca839e5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262" Type="http://schemas.openxmlformats.org/officeDocument/2006/relationships/image" Target="cid:7804083513" TargetMode="External"/><Relationship Id="rId283" Type="http://schemas.openxmlformats.org/officeDocument/2006/relationships/hyperlink" Target="cid:d51f220c2" TargetMode="External"/><Relationship Id="rId313" Type="http://schemas.openxmlformats.org/officeDocument/2006/relationships/hyperlink" Target="cid:460f5a652" TargetMode="External"/><Relationship Id="rId318" Type="http://schemas.openxmlformats.org/officeDocument/2006/relationships/image" Target="cid:5588ec7013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78" Type="http://schemas.openxmlformats.org/officeDocument/2006/relationships/image" Target="cid:27d3d8c413" TargetMode="External"/><Relationship Id="rId94" Type="http://schemas.openxmlformats.org/officeDocument/2006/relationships/image" Target="cid:4bad0c6813" TargetMode="External"/><Relationship Id="rId99" Type="http://schemas.openxmlformats.org/officeDocument/2006/relationships/hyperlink" Target="cid:6fdc68d82" TargetMode="External"/><Relationship Id="rId101" Type="http://schemas.openxmlformats.org/officeDocument/2006/relationships/hyperlink" Target="cid:750aa1bc2" TargetMode="External"/><Relationship Id="rId122" Type="http://schemas.openxmlformats.org/officeDocument/2006/relationships/image" Target="cid:a88b2fa613" TargetMode="External"/><Relationship Id="rId143" Type="http://schemas.openxmlformats.org/officeDocument/2006/relationships/hyperlink" Target="cid:e2636a2d2" TargetMode="External"/><Relationship Id="rId148" Type="http://schemas.openxmlformats.org/officeDocument/2006/relationships/image" Target="cid:e39a52ae13" TargetMode="External"/><Relationship Id="rId164" Type="http://schemas.openxmlformats.org/officeDocument/2006/relationships/image" Target="cid:a6fd2fd13" TargetMode="External"/><Relationship Id="rId169" Type="http://schemas.openxmlformats.org/officeDocument/2006/relationships/hyperlink" Target="cid:1600d1d42" TargetMode="External"/><Relationship Id="rId185" Type="http://schemas.openxmlformats.org/officeDocument/2006/relationships/hyperlink" Target="cid:531d4de22" TargetMode="External"/><Relationship Id="rId4" Type="http://schemas.openxmlformats.org/officeDocument/2006/relationships/image" Target="../media/image2.jpeg"/><Relationship Id="rId9" Type="http://schemas.openxmlformats.org/officeDocument/2006/relationships/hyperlink" Target="cid:739529052" TargetMode="External"/><Relationship Id="rId180" Type="http://schemas.openxmlformats.org/officeDocument/2006/relationships/image" Target="cid:4307d8dd13" TargetMode="External"/><Relationship Id="rId210" Type="http://schemas.openxmlformats.org/officeDocument/2006/relationships/image" Target="cid:be9a3ee8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52" Type="http://schemas.openxmlformats.org/officeDocument/2006/relationships/image" Target="cid:53f9d4e613" TargetMode="External"/><Relationship Id="rId273" Type="http://schemas.openxmlformats.org/officeDocument/2006/relationships/hyperlink" Target="cid:bb0832652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47" Type="http://schemas.openxmlformats.org/officeDocument/2006/relationships/hyperlink" Target="cid:d0b588612" TargetMode="External"/><Relationship Id="rId68" Type="http://schemas.openxmlformats.org/officeDocument/2006/relationships/image" Target="cid:392276913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33" Type="http://schemas.openxmlformats.org/officeDocument/2006/relationships/hyperlink" Target="cid:c8af4ef42" TargetMode="External"/><Relationship Id="rId154" Type="http://schemas.openxmlformats.org/officeDocument/2006/relationships/image" Target="cid:ed79471e13" TargetMode="External"/><Relationship Id="rId175" Type="http://schemas.openxmlformats.org/officeDocument/2006/relationships/hyperlink" Target="cid:2a30eb842" TargetMode="External"/><Relationship Id="rId196" Type="http://schemas.openxmlformats.org/officeDocument/2006/relationships/image" Target="cid:9571363a13" TargetMode="External"/><Relationship Id="rId200" Type="http://schemas.openxmlformats.org/officeDocument/2006/relationships/image" Target="cid:9fc12dfe13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42" Type="http://schemas.openxmlformats.org/officeDocument/2006/relationships/image" Target="cid:2accc0ec13" TargetMode="External"/><Relationship Id="rId263" Type="http://schemas.openxmlformats.org/officeDocument/2006/relationships/hyperlink" Target="cid:7d2b2ff72" TargetMode="External"/><Relationship Id="rId284" Type="http://schemas.openxmlformats.org/officeDocument/2006/relationships/image" Target="cid:d51f223613" TargetMode="External"/><Relationship Id="rId319" Type="http://schemas.openxmlformats.org/officeDocument/2006/relationships/hyperlink" Target="cid:64f5efd42" TargetMode="External"/><Relationship Id="rId37" Type="http://schemas.openxmlformats.org/officeDocument/2006/relationships/hyperlink" Target="cid:bbb631c12" TargetMode="External"/><Relationship Id="rId58" Type="http://schemas.openxmlformats.org/officeDocument/2006/relationships/image" Target="cid:eca83a0c13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23" Type="http://schemas.openxmlformats.org/officeDocument/2006/relationships/hyperlink" Target="cid:b896ad462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65" Type="http://schemas.openxmlformats.org/officeDocument/2006/relationships/hyperlink" Target="cid:a9baa6a2" TargetMode="External"/><Relationship Id="rId186" Type="http://schemas.openxmlformats.org/officeDocument/2006/relationships/image" Target="cid:531d4e0813" TargetMode="External"/><Relationship Id="rId211" Type="http://schemas.openxmlformats.org/officeDocument/2006/relationships/hyperlink" Target="cid:c607a7f12" TargetMode="External"/><Relationship Id="rId232" Type="http://schemas.openxmlformats.org/officeDocument/2006/relationships/image" Target="cid:7e6338613" TargetMode="External"/><Relationship Id="rId253" Type="http://schemas.openxmlformats.org/officeDocument/2006/relationships/hyperlink" Target="cid:592330e12" TargetMode="External"/><Relationship Id="rId274" Type="http://schemas.openxmlformats.org/officeDocument/2006/relationships/image" Target="cid:bb08328813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27" Type="http://schemas.openxmlformats.org/officeDocument/2006/relationships/hyperlink" Target="cid:9cc12f202" TargetMode="External"/><Relationship Id="rId48" Type="http://schemas.openxmlformats.org/officeDocument/2006/relationships/image" Target="cid:d0b5888713" TargetMode="External"/><Relationship Id="rId69" Type="http://schemas.openxmlformats.org/officeDocument/2006/relationships/hyperlink" Target="cid:e0ef2af2" TargetMode="External"/><Relationship Id="rId113" Type="http://schemas.openxmlformats.org/officeDocument/2006/relationships/hyperlink" Target="cid:93d06cfe2" TargetMode="External"/><Relationship Id="rId134" Type="http://schemas.openxmlformats.org/officeDocument/2006/relationships/image" Target="cid:c8af4f1913" TargetMode="External"/><Relationship Id="rId320" Type="http://schemas.openxmlformats.org/officeDocument/2006/relationships/image" Target="cid:64f5effa13" TargetMode="External"/><Relationship Id="rId80" Type="http://schemas.openxmlformats.org/officeDocument/2006/relationships/image" Target="cid:27d58f7c13" TargetMode="External"/><Relationship Id="rId155" Type="http://schemas.openxmlformats.org/officeDocument/2006/relationships/hyperlink" Target="cid:f09b1ba62" TargetMode="External"/><Relationship Id="rId176" Type="http://schemas.openxmlformats.org/officeDocument/2006/relationships/image" Target="cid:2a30ebbf13" TargetMode="External"/><Relationship Id="rId197" Type="http://schemas.openxmlformats.org/officeDocument/2006/relationships/hyperlink" Target="cid:9a94d6742" TargetMode="External"/><Relationship Id="rId201" Type="http://schemas.openxmlformats.org/officeDocument/2006/relationships/hyperlink" Target="cid:a60cac882" TargetMode="External"/><Relationship Id="rId222" Type="http://schemas.openxmlformats.org/officeDocument/2006/relationships/image" Target="cid:e7d8c5be13" TargetMode="External"/><Relationship Id="rId243" Type="http://schemas.openxmlformats.org/officeDocument/2006/relationships/hyperlink" Target="cid:2fee70f82" TargetMode="External"/><Relationship Id="rId264" Type="http://schemas.openxmlformats.org/officeDocument/2006/relationships/image" Target="cid:7d2b301d13" TargetMode="External"/><Relationship Id="rId285" Type="http://schemas.openxmlformats.org/officeDocument/2006/relationships/hyperlink" Target="cid:d9df1e0c2" TargetMode="External"/><Relationship Id="rId17" Type="http://schemas.openxmlformats.org/officeDocument/2006/relationships/hyperlink" Target="cid:883802342" TargetMode="External"/><Relationship Id="rId38" Type="http://schemas.openxmlformats.org/officeDocument/2006/relationships/image" Target="cid:bbb631eb13" TargetMode="External"/><Relationship Id="rId59" Type="http://schemas.openxmlformats.org/officeDocument/2006/relationships/hyperlink" Target="cid:ef30262e2" TargetMode="External"/><Relationship Id="rId103" Type="http://schemas.openxmlformats.org/officeDocument/2006/relationships/hyperlink" Target="cid:7a31edb12" TargetMode="External"/><Relationship Id="rId124" Type="http://schemas.openxmlformats.org/officeDocument/2006/relationships/image" Target="cid:b896ad6d13" TargetMode="External"/><Relationship Id="rId310" Type="http://schemas.openxmlformats.org/officeDocument/2006/relationships/image" Target="cid:2c47223813" TargetMode="External"/><Relationship Id="rId70" Type="http://schemas.openxmlformats.org/officeDocument/2006/relationships/image" Target="cid:e0ef2d2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66" Type="http://schemas.openxmlformats.org/officeDocument/2006/relationships/image" Target="cid:a9baa8e13" TargetMode="External"/><Relationship Id="rId187" Type="http://schemas.openxmlformats.org/officeDocument/2006/relationships/hyperlink" Target="cid:579a7efa2" TargetMode="External"/><Relationship Id="rId1" Type="http://schemas.openxmlformats.org/officeDocument/2006/relationships/image" Target="../media/image1.jpeg"/><Relationship Id="rId212" Type="http://schemas.openxmlformats.org/officeDocument/2006/relationships/image" Target="cid:c607a81c13" TargetMode="External"/><Relationship Id="rId233" Type="http://schemas.openxmlformats.org/officeDocument/2006/relationships/hyperlink" Target="cid:bf349ae2" TargetMode="External"/><Relationship Id="rId254" Type="http://schemas.openxmlformats.org/officeDocument/2006/relationships/image" Target="cid:5923310913" TargetMode="External"/><Relationship Id="rId28" Type="http://schemas.openxmlformats.org/officeDocument/2006/relationships/image" Target="cid:9cc12f6e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75" Type="http://schemas.openxmlformats.org/officeDocument/2006/relationships/hyperlink" Target="cid:bb0a5c3f2" TargetMode="External"/><Relationship Id="rId296" Type="http://schemas.openxmlformats.org/officeDocument/2006/relationships/image" Target="cid:ea6dd08913" TargetMode="External"/><Relationship Id="rId300" Type="http://schemas.openxmlformats.org/officeDocument/2006/relationships/image" Target="cid:fe112e9913" TargetMode="External"/><Relationship Id="rId60" Type="http://schemas.openxmlformats.org/officeDocument/2006/relationships/image" Target="cid:ef302654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56" Type="http://schemas.openxmlformats.org/officeDocument/2006/relationships/image" Target="cid:f09b1bd013" TargetMode="External"/><Relationship Id="rId177" Type="http://schemas.openxmlformats.org/officeDocument/2006/relationships/hyperlink" Target="cid:2e6f58082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202" Type="http://schemas.openxmlformats.org/officeDocument/2006/relationships/image" Target="cid:a60cacae13" TargetMode="External"/><Relationship Id="rId223" Type="http://schemas.openxmlformats.org/officeDocument/2006/relationships/hyperlink" Target="cid:ed01ac172" TargetMode="External"/><Relationship Id="rId244" Type="http://schemas.openxmlformats.org/officeDocument/2006/relationships/image" Target="cid:2fee711c13" TargetMode="External"/><Relationship Id="rId18" Type="http://schemas.openxmlformats.org/officeDocument/2006/relationships/image" Target="cid:8838026613" TargetMode="External"/><Relationship Id="rId39" Type="http://schemas.openxmlformats.org/officeDocument/2006/relationships/hyperlink" Target="cid:bbbaca6d2" TargetMode="External"/><Relationship Id="rId265" Type="http://schemas.openxmlformats.org/officeDocument/2006/relationships/hyperlink" Target="cid:8c9b56672" TargetMode="External"/><Relationship Id="rId286" Type="http://schemas.openxmlformats.org/officeDocument/2006/relationships/image" Target="cid:d9df1e3413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25" Type="http://schemas.openxmlformats.org/officeDocument/2006/relationships/hyperlink" Target="cid:b8993a7d2" TargetMode="External"/><Relationship Id="rId146" Type="http://schemas.openxmlformats.org/officeDocument/2006/relationships/image" Target="cid:e293c51913" TargetMode="External"/><Relationship Id="rId167" Type="http://schemas.openxmlformats.org/officeDocument/2006/relationships/hyperlink" Target="cid:fa4c65f2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234" Type="http://schemas.openxmlformats.org/officeDocument/2006/relationships/image" Target="cid:bf349d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55" Type="http://schemas.openxmlformats.org/officeDocument/2006/relationships/hyperlink" Target="cid:688eac6f2" TargetMode="External"/><Relationship Id="rId276" Type="http://schemas.openxmlformats.org/officeDocument/2006/relationships/image" Target="cid:bb0a5c6213" TargetMode="External"/><Relationship Id="rId297" Type="http://schemas.openxmlformats.org/officeDocument/2006/relationships/hyperlink" Target="cid:f8f29c962" TargetMode="External"/><Relationship Id="rId40" Type="http://schemas.openxmlformats.org/officeDocument/2006/relationships/image" Target="cid:bbbaca8f13" TargetMode="External"/><Relationship Id="rId115" Type="http://schemas.openxmlformats.org/officeDocument/2006/relationships/hyperlink" Target="cid:9917342c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22" Type="http://schemas.openxmlformats.org/officeDocument/2006/relationships/image" Target="cid:7569af63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9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E30" sqref="E30"/>
    </sheetView>
  </sheetViews>
  <sheetFormatPr defaultRowHeight="11.25"/>
  <cols>
    <col min="1" max="1" width="7.75" style="1" customWidth="1"/>
    <col min="2" max="2" width="3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2">
      <c r="A1" s="5"/>
      <c r="B1" s="6"/>
      <c r="C1" s="7"/>
      <c r="D1" s="8"/>
      <c r="E1" s="9" t="s">
        <v>0</v>
      </c>
      <c r="F1" s="23" t="s">
        <v>1</v>
      </c>
      <c r="G1" s="10" t="s">
        <v>44</v>
      </c>
      <c r="H1" s="23" t="s">
        <v>2</v>
      </c>
      <c r="I1" s="17" t="s">
        <v>42</v>
      </c>
      <c r="J1" s="18" t="s">
        <v>43</v>
      </c>
      <c r="K1" s="19" t="s">
        <v>45</v>
      </c>
      <c r="L1" s="19" t="s">
        <v>46</v>
      </c>
    </row>
    <row r="2" spans="1:12">
      <c r="A2" s="11" t="s">
        <v>3</v>
      </c>
      <c r="B2" s="12"/>
      <c r="C2" s="57" t="s">
        <v>4</v>
      </c>
      <c r="D2" s="57"/>
      <c r="E2" s="13"/>
      <c r="F2" s="24"/>
      <c r="G2" s="14"/>
      <c r="H2" s="24"/>
      <c r="I2" s="20"/>
      <c r="J2" s="21"/>
      <c r="K2" s="22"/>
      <c r="L2" s="22"/>
    </row>
    <row r="3" spans="1:12">
      <c r="A3" s="58" t="s">
        <v>5</v>
      </c>
      <c r="B3" s="58"/>
      <c r="C3" s="58"/>
      <c r="D3" s="58"/>
      <c r="E3" s="15">
        <f>RA!D7</f>
        <v>17497280.797800001</v>
      </c>
      <c r="F3" s="25">
        <f>RA!I7</f>
        <v>1937202.6292999999</v>
      </c>
      <c r="G3" s="16">
        <f>E3-F3</f>
        <v>15560078.168500001</v>
      </c>
      <c r="H3" s="27">
        <f>RA!J7</f>
        <v>11.071449625153001</v>
      </c>
      <c r="I3" s="20">
        <f>SUM(I4:I39)</f>
        <v>17497284.114263888</v>
      </c>
      <c r="J3" s="21">
        <f>SUM(J4:J39)</f>
        <v>15560077.985872153</v>
      </c>
      <c r="K3" s="22">
        <f>E3-I3</f>
        <v>-3.3164638876914978</v>
      </c>
      <c r="L3" s="22">
        <f>G3-J3</f>
        <v>0.18262784741818905</v>
      </c>
    </row>
    <row r="4" spans="1:12">
      <c r="A4" s="59">
        <f>RA!A8</f>
        <v>41647</v>
      </c>
      <c r="B4" s="12">
        <v>12</v>
      </c>
      <c r="C4" s="56" t="s">
        <v>6</v>
      </c>
      <c r="D4" s="56"/>
      <c r="E4" s="15">
        <f>VLOOKUP(C4,RA!B8:D39,3,0)</f>
        <v>850484.84990000003</v>
      </c>
      <c r="F4" s="25">
        <f>VLOOKUP(C4,RA!B8:I43,8,0)</f>
        <v>98684.915099999998</v>
      </c>
      <c r="G4" s="16">
        <f t="shared" ref="G4:G39" si="0">E4-F4</f>
        <v>751799.93480000005</v>
      </c>
      <c r="H4" s="27">
        <f>RA!J8</f>
        <v>11.603371313622301</v>
      </c>
      <c r="I4" s="20">
        <f>VLOOKUP(B4,RMS!B:D,3,FALSE)</f>
        <v>850485.57782222203</v>
      </c>
      <c r="J4" s="21">
        <f>VLOOKUP(B4,RMS!B:E,4,FALSE)</f>
        <v>751799.93649658095</v>
      </c>
      <c r="K4" s="22">
        <f t="shared" ref="K4:K39" si="1">E4-I4</f>
        <v>-0.72792222199495882</v>
      </c>
      <c r="L4" s="22">
        <f t="shared" ref="L4:L39" si="2">G4-J4</f>
        <v>-1.6965809045359492E-3</v>
      </c>
    </row>
    <row r="5" spans="1:12">
      <c r="A5" s="59"/>
      <c r="B5" s="12">
        <v>13</v>
      </c>
      <c r="C5" s="56" t="s">
        <v>7</v>
      </c>
      <c r="D5" s="56"/>
      <c r="E5" s="15">
        <f>VLOOKUP(C5,RA!B8:D40,3,0)</f>
        <v>79028.854200000002</v>
      </c>
      <c r="F5" s="25">
        <f>VLOOKUP(C5,RA!B9:I44,8,0)</f>
        <v>18727.993699999999</v>
      </c>
      <c r="G5" s="16">
        <f t="shared" si="0"/>
        <v>60300.860500000003</v>
      </c>
      <c r="H5" s="27">
        <f>RA!J9</f>
        <v>23.6976657318157</v>
      </c>
      <c r="I5" s="20">
        <f>VLOOKUP(B5,RMS!B:D,3,FALSE)</f>
        <v>79028.880474820398</v>
      </c>
      <c r="J5" s="21">
        <f>VLOOKUP(B5,RMS!B:E,4,FALSE)</f>
        <v>60300.852487557699</v>
      </c>
      <c r="K5" s="22">
        <f t="shared" si="1"/>
        <v>-2.6274820396793075E-2</v>
      </c>
      <c r="L5" s="22">
        <f t="shared" si="2"/>
        <v>8.0124423038796522E-3</v>
      </c>
    </row>
    <row r="6" spans="1:12">
      <c r="A6" s="59"/>
      <c r="B6" s="12">
        <v>14</v>
      </c>
      <c r="C6" s="56" t="s">
        <v>8</v>
      </c>
      <c r="D6" s="56"/>
      <c r="E6" s="15">
        <f>VLOOKUP(C6,RA!B10:D41,3,0)</f>
        <v>106966.5163</v>
      </c>
      <c r="F6" s="25">
        <f>VLOOKUP(C6,RA!B10:I45,8,0)</f>
        <v>29375.176299999999</v>
      </c>
      <c r="G6" s="16">
        <f t="shared" si="0"/>
        <v>77591.34</v>
      </c>
      <c r="H6" s="27">
        <f>RA!J10</f>
        <v>27.4620295360596</v>
      </c>
      <c r="I6" s="20">
        <f>VLOOKUP(B6,RMS!B:D,3,FALSE)</f>
        <v>106968.3756</v>
      </c>
      <c r="J6" s="21">
        <f>VLOOKUP(B6,RMS!B:E,4,FALSE)</f>
        <v>77591.340168376104</v>
      </c>
      <c r="K6" s="22">
        <f t="shared" si="1"/>
        <v>-1.8592999999964377</v>
      </c>
      <c r="L6" s="22">
        <f t="shared" si="2"/>
        <v>-1.6837610746733844E-4</v>
      </c>
    </row>
    <row r="7" spans="1:12">
      <c r="A7" s="59"/>
      <c r="B7" s="12">
        <v>15</v>
      </c>
      <c r="C7" s="56" t="s">
        <v>9</v>
      </c>
      <c r="D7" s="56"/>
      <c r="E7" s="15">
        <f>VLOOKUP(C7,RA!B10:D42,3,0)</f>
        <v>79142.280499999993</v>
      </c>
      <c r="F7" s="25">
        <f>VLOOKUP(C7,RA!B11:I46,8,0)</f>
        <v>11919.513499999999</v>
      </c>
      <c r="G7" s="16">
        <f t="shared" si="0"/>
        <v>67222.766999999993</v>
      </c>
      <c r="H7" s="27">
        <f>RA!J11</f>
        <v>15.0608668649623</v>
      </c>
      <c r="I7" s="20">
        <f>VLOOKUP(B7,RMS!B:D,3,FALSE)</f>
        <v>79142.311782906007</v>
      </c>
      <c r="J7" s="21">
        <f>VLOOKUP(B7,RMS!B:E,4,FALSE)</f>
        <v>67222.7664615385</v>
      </c>
      <c r="K7" s="22">
        <f t="shared" si="1"/>
        <v>-3.1282906013075262E-2</v>
      </c>
      <c r="L7" s="22">
        <f t="shared" si="2"/>
        <v>5.3846149239689112E-4</v>
      </c>
    </row>
    <row r="8" spans="1:12">
      <c r="A8" s="59"/>
      <c r="B8" s="12">
        <v>16</v>
      </c>
      <c r="C8" s="56" t="s">
        <v>10</v>
      </c>
      <c r="D8" s="56"/>
      <c r="E8" s="15">
        <f>VLOOKUP(C8,RA!B12:D43,3,0)</f>
        <v>253383.3505</v>
      </c>
      <c r="F8" s="25">
        <f>VLOOKUP(C8,RA!B12:I47,8,0)</f>
        <v>-6687.0751</v>
      </c>
      <c r="G8" s="16">
        <f t="shared" si="0"/>
        <v>260070.42559999999</v>
      </c>
      <c r="H8" s="27">
        <f>RA!J12</f>
        <v>-2.63911385132623</v>
      </c>
      <c r="I8" s="20">
        <f>VLOOKUP(B8,RMS!B:D,3,FALSE)</f>
        <v>253383.34422905999</v>
      </c>
      <c r="J8" s="21">
        <f>VLOOKUP(B8,RMS!B:E,4,FALSE)</f>
        <v>260070.42526666701</v>
      </c>
      <c r="K8" s="22">
        <f t="shared" si="1"/>
        <v>6.2709400081075728E-3</v>
      </c>
      <c r="L8" s="22">
        <f t="shared" si="2"/>
        <v>3.3333298051729798E-4</v>
      </c>
    </row>
    <row r="9" spans="1:12">
      <c r="A9" s="59"/>
      <c r="B9" s="12">
        <v>17</v>
      </c>
      <c r="C9" s="56" t="s">
        <v>11</v>
      </c>
      <c r="D9" s="56"/>
      <c r="E9" s="15">
        <f>VLOOKUP(C9,RA!B12:D44,3,0)</f>
        <v>394911.86729999998</v>
      </c>
      <c r="F9" s="25">
        <f>VLOOKUP(C9,RA!B13:I48,8,0)</f>
        <v>67852.736300000004</v>
      </c>
      <c r="G9" s="16">
        <f t="shared" si="0"/>
        <v>327059.13099999999</v>
      </c>
      <c r="H9" s="27">
        <f>RA!J13</f>
        <v>17.181741527269601</v>
      </c>
      <c r="I9" s="20">
        <f>VLOOKUP(B9,RMS!B:D,3,FALSE)</f>
        <v>394912.01126837602</v>
      </c>
      <c r="J9" s="21">
        <f>VLOOKUP(B9,RMS!B:E,4,FALSE)</f>
        <v>327059.13092820498</v>
      </c>
      <c r="K9" s="22">
        <f t="shared" si="1"/>
        <v>-0.14396837603999302</v>
      </c>
      <c r="L9" s="22">
        <f t="shared" si="2"/>
        <v>7.1795016992837191E-5</v>
      </c>
    </row>
    <row r="10" spans="1:12">
      <c r="A10" s="59"/>
      <c r="B10" s="12">
        <v>18</v>
      </c>
      <c r="C10" s="56" t="s">
        <v>12</v>
      </c>
      <c r="D10" s="56"/>
      <c r="E10" s="15">
        <f>VLOOKUP(C10,RA!B14:D45,3,0)</f>
        <v>181926.67559999999</v>
      </c>
      <c r="F10" s="25">
        <f>VLOOKUP(C10,RA!B14:I49,8,0)</f>
        <v>30538.997899999998</v>
      </c>
      <c r="G10" s="16">
        <f t="shared" si="0"/>
        <v>151387.6777</v>
      </c>
      <c r="H10" s="27">
        <f>RA!J14</f>
        <v>16.7864321157309</v>
      </c>
      <c r="I10" s="20">
        <f>VLOOKUP(B10,RMS!B:D,3,FALSE)</f>
        <v>181926.67623675201</v>
      </c>
      <c r="J10" s="21">
        <f>VLOOKUP(B10,RMS!B:E,4,FALSE)</f>
        <v>151387.67771282099</v>
      </c>
      <c r="K10" s="22">
        <f t="shared" si="1"/>
        <v>-6.3675202545709908E-4</v>
      </c>
      <c r="L10" s="22">
        <f t="shared" si="2"/>
        <v>-1.2820994015783072E-5</v>
      </c>
    </row>
    <row r="11" spans="1:12">
      <c r="A11" s="59"/>
      <c r="B11" s="12">
        <v>19</v>
      </c>
      <c r="C11" s="56" t="s">
        <v>13</v>
      </c>
      <c r="D11" s="56"/>
      <c r="E11" s="15">
        <f>VLOOKUP(C11,RA!B14:D46,3,0)</f>
        <v>185065.13959999999</v>
      </c>
      <c r="F11" s="25">
        <f>VLOOKUP(C11,RA!B15:I50,8,0)</f>
        <v>19975.529600000002</v>
      </c>
      <c r="G11" s="16">
        <f t="shared" si="0"/>
        <v>165089.60999999999</v>
      </c>
      <c r="H11" s="27">
        <f>RA!J15</f>
        <v>10.793783012389699</v>
      </c>
      <c r="I11" s="20">
        <f>VLOOKUP(B11,RMS!B:D,3,FALSE)</f>
        <v>185065.172380342</v>
      </c>
      <c r="J11" s="21">
        <f>VLOOKUP(B11,RMS!B:E,4,FALSE)</f>
        <v>165089.60914871801</v>
      </c>
      <c r="K11" s="22">
        <f t="shared" si="1"/>
        <v>-3.2780342007754371E-2</v>
      </c>
      <c r="L11" s="22">
        <f t="shared" si="2"/>
        <v>8.5128197679296136E-4</v>
      </c>
    </row>
    <row r="12" spans="1:12">
      <c r="A12" s="59"/>
      <c r="B12" s="12">
        <v>21</v>
      </c>
      <c r="C12" s="56" t="s">
        <v>14</v>
      </c>
      <c r="D12" s="56"/>
      <c r="E12" s="15">
        <f>VLOOKUP(C12,RA!B16:D47,3,0)</f>
        <v>501962.71649999998</v>
      </c>
      <c r="F12" s="25">
        <f>VLOOKUP(C12,RA!B16:I51,8,0)</f>
        <v>36350.317199999998</v>
      </c>
      <c r="G12" s="16">
        <f t="shared" si="0"/>
        <v>465612.39929999999</v>
      </c>
      <c r="H12" s="27">
        <f>RA!J16</f>
        <v>7.2416368796187296</v>
      </c>
      <c r="I12" s="20">
        <f>VLOOKUP(B12,RMS!B:D,3,FALSE)</f>
        <v>501962.57130000001</v>
      </c>
      <c r="J12" s="21">
        <f>VLOOKUP(B12,RMS!B:E,4,FALSE)</f>
        <v>465612.39929999999</v>
      </c>
      <c r="K12" s="22">
        <f t="shared" si="1"/>
        <v>0.14519999996991828</v>
      </c>
      <c r="L12" s="22">
        <f t="shared" si="2"/>
        <v>0</v>
      </c>
    </row>
    <row r="13" spans="1:12">
      <c r="A13" s="59"/>
      <c r="B13" s="12">
        <v>22</v>
      </c>
      <c r="C13" s="56" t="s">
        <v>15</v>
      </c>
      <c r="D13" s="56"/>
      <c r="E13" s="15">
        <f>VLOOKUP(C13,RA!B16:D48,3,0)</f>
        <v>633674.83649999998</v>
      </c>
      <c r="F13" s="25">
        <f>VLOOKUP(C13,RA!B17:I52,8,0)</f>
        <v>33985.609600000003</v>
      </c>
      <c r="G13" s="16">
        <f t="shared" si="0"/>
        <v>599689.22690000001</v>
      </c>
      <c r="H13" s="27">
        <f>RA!J17</f>
        <v>5.3632569328007396</v>
      </c>
      <c r="I13" s="20">
        <f>VLOOKUP(B13,RMS!B:D,3,FALSE)</f>
        <v>633674.90303333302</v>
      </c>
      <c r="J13" s="21">
        <f>VLOOKUP(B13,RMS!B:E,4,FALSE)</f>
        <v>599689.226864103</v>
      </c>
      <c r="K13" s="22">
        <f t="shared" si="1"/>
        <v>-6.6533333039842546E-2</v>
      </c>
      <c r="L13" s="22">
        <f t="shared" si="2"/>
        <v>3.5897013731300831E-5</v>
      </c>
    </row>
    <row r="14" spans="1:12">
      <c r="A14" s="59"/>
      <c r="B14" s="12">
        <v>23</v>
      </c>
      <c r="C14" s="56" t="s">
        <v>16</v>
      </c>
      <c r="D14" s="56"/>
      <c r="E14" s="15">
        <f>VLOOKUP(C14,RA!B18:D49,3,0)</f>
        <v>1929286.2518</v>
      </c>
      <c r="F14" s="25">
        <f>VLOOKUP(C14,RA!B18:I53,8,0)</f>
        <v>288853.59570000001</v>
      </c>
      <c r="G14" s="16">
        <f t="shared" si="0"/>
        <v>1640432.6561</v>
      </c>
      <c r="H14" s="27">
        <f>RA!J18</f>
        <v>14.972044476578001</v>
      </c>
      <c r="I14" s="20">
        <f>VLOOKUP(B14,RMS!B:D,3,FALSE)</f>
        <v>1929286.3439735</v>
      </c>
      <c r="J14" s="21">
        <f>VLOOKUP(B14,RMS!B:E,4,FALSE)</f>
        <v>1640432.66485726</v>
      </c>
      <c r="K14" s="22">
        <f t="shared" si="1"/>
        <v>-9.217349998652935E-2</v>
      </c>
      <c r="L14" s="22">
        <f t="shared" si="2"/>
        <v>-8.7572599295526743E-3</v>
      </c>
    </row>
    <row r="15" spans="1:12">
      <c r="A15" s="59"/>
      <c r="B15" s="12">
        <v>24</v>
      </c>
      <c r="C15" s="56" t="s">
        <v>17</v>
      </c>
      <c r="D15" s="56"/>
      <c r="E15" s="15">
        <f>VLOOKUP(C15,RA!B18:D50,3,0)</f>
        <v>933073.32090000005</v>
      </c>
      <c r="F15" s="25">
        <f>VLOOKUP(C15,RA!B19:I54,8,0)</f>
        <v>52141.140599999999</v>
      </c>
      <c r="G15" s="16">
        <f t="shared" si="0"/>
        <v>880932.18030000001</v>
      </c>
      <c r="H15" s="27">
        <f>RA!J19</f>
        <v>5.5881075401134597</v>
      </c>
      <c r="I15" s="20">
        <f>VLOOKUP(B15,RMS!B:D,3,FALSE)</f>
        <v>933073.328332479</v>
      </c>
      <c r="J15" s="21">
        <f>VLOOKUP(B15,RMS!B:E,4,FALSE)</f>
        <v>880932.180096581</v>
      </c>
      <c r="K15" s="22">
        <f t="shared" si="1"/>
        <v>-7.4324789457023144E-3</v>
      </c>
      <c r="L15" s="22">
        <f t="shared" si="2"/>
        <v>2.0341901108622551E-4</v>
      </c>
    </row>
    <row r="16" spans="1:12">
      <c r="A16" s="59"/>
      <c r="B16" s="12">
        <v>25</v>
      </c>
      <c r="C16" s="56" t="s">
        <v>18</v>
      </c>
      <c r="D16" s="56"/>
      <c r="E16" s="15">
        <f>VLOOKUP(C16,RA!B20:D51,3,0)</f>
        <v>1107937.3672</v>
      </c>
      <c r="F16" s="25">
        <f>VLOOKUP(C16,RA!B20:I55,8,0)</f>
        <v>71739.197</v>
      </c>
      <c r="G16" s="16">
        <f t="shared" si="0"/>
        <v>1036198.1701999999</v>
      </c>
      <c r="H16" s="27">
        <f>RA!J20</f>
        <v>6.47502278773218</v>
      </c>
      <c r="I16" s="20">
        <f>VLOOKUP(B16,RMS!B:D,3,FALSE)</f>
        <v>1107937.4624000001</v>
      </c>
      <c r="J16" s="21">
        <f>VLOOKUP(B16,RMS!B:E,4,FALSE)</f>
        <v>1036198.1702000001</v>
      </c>
      <c r="K16" s="22">
        <f t="shared" si="1"/>
        <v>-9.5200000097975135E-2</v>
      </c>
      <c r="L16" s="22">
        <f t="shared" si="2"/>
        <v>0</v>
      </c>
    </row>
    <row r="17" spans="1:12">
      <c r="A17" s="59"/>
      <c r="B17" s="12">
        <v>26</v>
      </c>
      <c r="C17" s="56" t="s">
        <v>19</v>
      </c>
      <c r="D17" s="56"/>
      <c r="E17" s="15">
        <f>VLOOKUP(C17,RA!B20:D52,3,0)</f>
        <v>392135.98570000002</v>
      </c>
      <c r="F17" s="25">
        <f>VLOOKUP(C17,RA!B21:I56,8,0)</f>
        <v>57122.934399999998</v>
      </c>
      <c r="G17" s="16">
        <f t="shared" si="0"/>
        <v>335013.05130000005</v>
      </c>
      <c r="H17" s="27">
        <f>RA!J21</f>
        <v>14.567123774175</v>
      </c>
      <c r="I17" s="20">
        <f>VLOOKUP(B17,RMS!B:D,3,FALSE)</f>
        <v>392135.66301051399</v>
      </c>
      <c r="J17" s="21">
        <f>VLOOKUP(B17,RMS!B:E,4,FALSE)</f>
        <v>335013.05105788499</v>
      </c>
      <c r="K17" s="22">
        <f t="shared" si="1"/>
        <v>0.32268948602722958</v>
      </c>
      <c r="L17" s="22">
        <f t="shared" si="2"/>
        <v>2.4211505660787225E-4</v>
      </c>
    </row>
    <row r="18" spans="1:12">
      <c r="A18" s="59"/>
      <c r="B18" s="12">
        <v>27</v>
      </c>
      <c r="C18" s="56" t="s">
        <v>20</v>
      </c>
      <c r="D18" s="56"/>
      <c r="E18" s="15">
        <f>VLOOKUP(C18,RA!B22:D53,3,0)</f>
        <v>1041670.5004</v>
      </c>
      <c r="F18" s="25">
        <f>VLOOKUP(C18,RA!B22:I57,8,0)</f>
        <v>135970.21179999999</v>
      </c>
      <c r="G18" s="16">
        <f t="shared" si="0"/>
        <v>905700.28860000009</v>
      </c>
      <c r="H18" s="27">
        <f>RA!J22</f>
        <v>13.053092292408</v>
      </c>
      <c r="I18" s="20">
        <f>VLOOKUP(B18,RMS!B:D,3,FALSE)</f>
        <v>1041670.69653333</v>
      </c>
      <c r="J18" s="21">
        <f>VLOOKUP(B18,RMS!B:E,4,FALSE)</f>
        <v>905700.28940000001</v>
      </c>
      <c r="K18" s="22">
        <f t="shared" si="1"/>
        <v>-0.19613332999870181</v>
      </c>
      <c r="L18" s="22">
        <f t="shared" si="2"/>
        <v>-7.9999992158263922E-4</v>
      </c>
    </row>
    <row r="19" spans="1:12">
      <c r="A19" s="59"/>
      <c r="B19" s="12">
        <v>29</v>
      </c>
      <c r="C19" s="56" t="s">
        <v>21</v>
      </c>
      <c r="D19" s="56"/>
      <c r="E19" s="15">
        <f>VLOOKUP(C19,RA!B22:D54,3,0)</f>
        <v>2259924.8006000002</v>
      </c>
      <c r="F19" s="25">
        <f>VLOOKUP(C19,RA!B23:I58,8,0)</f>
        <v>170080.4762</v>
      </c>
      <c r="G19" s="16">
        <f t="shared" si="0"/>
        <v>2089844.3244000003</v>
      </c>
      <c r="H19" s="27">
        <f>RA!J23</f>
        <v>7.5259352061114804</v>
      </c>
      <c r="I19" s="20">
        <f>VLOOKUP(B19,RMS!B:D,3,FALSE)</f>
        <v>2259925.60894359</v>
      </c>
      <c r="J19" s="21">
        <f>VLOOKUP(B19,RMS!B:E,4,FALSE)</f>
        <v>2089844.35438803</v>
      </c>
      <c r="K19" s="22">
        <f t="shared" si="1"/>
        <v>-0.80834358977153897</v>
      </c>
      <c r="L19" s="22">
        <f t="shared" si="2"/>
        <v>-2.9988029738888144E-2</v>
      </c>
    </row>
    <row r="20" spans="1:12">
      <c r="A20" s="59"/>
      <c r="B20" s="12">
        <v>31</v>
      </c>
      <c r="C20" s="56" t="s">
        <v>22</v>
      </c>
      <c r="D20" s="56"/>
      <c r="E20" s="15">
        <f>VLOOKUP(C20,RA!B24:D55,3,0)</f>
        <v>317712.3064</v>
      </c>
      <c r="F20" s="25">
        <f>VLOOKUP(C20,RA!B24:I59,8,0)</f>
        <v>54868.439200000001</v>
      </c>
      <c r="G20" s="16">
        <f t="shared" si="0"/>
        <v>262843.86719999998</v>
      </c>
      <c r="H20" s="27">
        <f>RA!J24</f>
        <v>17.269850142638401</v>
      </c>
      <c r="I20" s="20">
        <f>VLOOKUP(B20,RMS!B:D,3,FALSE)</f>
        <v>317712.31028903998</v>
      </c>
      <c r="J20" s="21">
        <f>VLOOKUP(B20,RMS!B:E,4,FALSE)</f>
        <v>262843.86869796598</v>
      </c>
      <c r="K20" s="22">
        <f t="shared" si="1"/>
        <v>-3.8890399737283587E-3</v>
      </c>
      <c r="L20" s="22">
        <f t="shared" si="2"/>
        <v>-1.4979660045355558E-3</v>
      </c>
    </row>
    <row r="21" spans="1:12">
      <c r="A21" s="59"/>
      <c r="B21" s="12">
        <v>32</v>
      </c>
      <c r="C21" s="56" t="s">
        <v>23</v>
      </c>
      <c r="D21" s="56"/>
      <c r="E21" s="15">
        <f>VLOOKUP(C21,RA!B24:D56,3,0)</f>
        <v>326067.28120000003</v>
      </c>
      <c r="F21" s="25">
        <f>VLOOKUP(C21,RA!B25:I60,8,0)</f>
        <v>32066.379300000001</v>
      </c>
      <c r="G21" s="16">
        <f t="shared" si="0"/>
        <v>294000.90190000006</v>
      </c>
      <c r="H21" s="27">
        <f>RA!J25</f>
        <v>9.8342830295602202</v>
      </c>
      <c r="I21" s="20">
        <f>VLOOKUP(B21,RMS!B:D,3,FALSE)</f>
        <v>326067.28401409101</v>
      </c>
      <c r="J21" s="21">
        <f>VLOOKUP(B21,RMS!B:E,4,FALSE)</f>
        <v>294000.90062106599</v>
      </c>
      <c r="K21" s="22">
        <f t="shared" si="1"/>
        <v>-2.8140909853391349E-3</v>
      </c>
      <c r="L21" s="22">
        <f t="shared" si="2"/>
        <v>1.2789340689778328E-3</v>
      </c>
    </row>
    <row r="22" spans="1:12">
      <c r="A22" s="59"/>
      <c r="B22" s="12">
        <v>33</v>
      </c>
      <c r="C22" s="56" t="s">
        <v>24</v>
      </c>
      <c r="D22" s="56"/>
      <c r="E22" s="15">
        <f>VLOOKUP(C22,RA!B26:D57,3,0)</f>
        <v>739111.35530000005</v>
      </c>
      <c r="F22" s="25">
        <f>VLOOKUP(C22,RA!B26:I61,8,0)</f>
        <v>166314.84340000001</v>
      </c>
      <c r="G22" s="16">
        <f t="shared" si="0"/>
        <v>572796.51190000004</v>
      </c>
      <c r="H22" s="27">
        <f>RA!J26</f>
        <v>22.502000842957401</v>
      </c>
      <c r="I22" s="20">
        <f>VLOOKUP(B22,RMS!B:D,3,FALSE)</f>
        <v>739111.332619961</v>
      </c>
      <c r="J22" s="21">
        <f>VLOOKUP(B22,RMS!B:E,4,FALSE)</f>
        <v>572796.46969596797</v>
      </c>
      <c r="K22" s="22">
        <f t="shared" si="1"/>
        <v>2.2680039051920176E-2</v>
      </c>
      <c r="L22" s="22">
        <f t="shared" si="2"/>
        <v>4.220403207000345E-2</v>
      </c>
    </row>
    <row r="23" spans="1:12">
      <c r="A23" s="59"/>
      <c r="B23" s="12">
        <v>34</v>
      </c>
      <c r="C23" s="56" t="s">
        <v>25</v>
      </c>
      <c r="D23" s="56"/>
      <c r="E23" s="15">
        <f>VLOOKUP(C23,RA!B26:D58,3,0)</f>
        <v>272764.67989999999</v>
      </c>
      <c r="F23" s="25">
        <f>VLOOKUP(C23,RA!B27:I62,8,0)</f>
        <v>78571.521800000002</v>
      </c>
      <c r="G23" s="16">
        <f t="shared" si="0"/>
        <v>194193.1581</v>
      </c>
      <c r="H23" s="27">
        <f>RA!J27</f>
        <v>28.805607026835599</v>
      </c>
      <c r="I23" s="20">
        <f>VLOOKUP(B23,RMS!B:D,3,FALSE)</f>
        <v>272764.646875993</v>
      </c>
      <c r="J23" s="21">
        <f>VLOOKUP(B23,RMS!B:E,4,FALSE)</f>
        <v>194193.162443048</v>
      </c>
      <c r="K23" s="22">
        <f t="shared" si="1"/>
        <v>3.3024006988853216E-2</v>
      </c>
      <c r="L23" s="22">
        <f t="shared" si="2"/>
        <v>-4.3430480000097305E-3</v>
      </c>
    </row>
    <row r="24" spans="1:12">
      <c r="A24" s="59"/>
      <c r="B24" s="12">
        <v>35</v>
      </c>
      <c r="C24" s="56" t="s">
        <v>26</v>
      </c>
      <c r="D24" s="56"/>
      <c r="E24" s="15">
        <f>VLOOKUP(C24,RA!B28:D59,3,0)</f>
        <v>1063497.317</v>
      </c>
      <c r="F24" s="25">
        <f>VLOOKUP(C24,RA!B28:I63,8,0)</f>
        <v>53337.802600000003</v>
      </c>
      <c r="G24" s="16">
        <f t="shared" si="0"/>
        <v>1010159.5144</v>
      </c>
      <c r="H24" s="27">
        <f>RA!J28</f>
        <v>5.0153208426006799</v>
      </c>
      <c r="I24" s="20">
        <f>VLOOKUP(B24,RMS!B:D,3,FALSE)</f>
        <v>1063497.3176407099</v>
      </c>
      <c r="J24" s="21">
        <f>VLOOKUP(B24,RMS!B:E,4,FALSE)</f>
        <v>1010159.50825221</v>
      </c>
      <c r="K24" s="22">
        <f t="shared" si="1"/>
        <v>-6.4070988446474075E-4</v>
      </c>
      <c r="L24" s="22">
        <f t="shared" si="2"/>
        <v>6.1477900017052889E-3</v>
      </c>
    </row>
    <row r="25" spans="1:12">
      <c r="A25" s="59"/>
      <c r="B25" s="12">
        <v>36</v>
      </c>
      <c r="C25" s="56" t="s">
        <v>27</v>
      </c>
      <c r="D25" s="56"/>
      <c r="E25" s="15">
        <f>VLOOKUP(C25,RA!B28:D60,3,0)</f>
        <v>606822.59349999996</v>
      </c>
      <c r="F25" s="25">
        <f>VLOOKUP(C25,RA!B29:I64,8,0)</f>
        <v>105373.2162</v>
      </c>
      <c r="G25" s="16">
        <f t="shared" si="0"/>
        <v>501449.37729999993</v>
      </c>
      <c r="H25" s="27">
        <f>RA!J29</f>
        <v>17.3647483348031</v>
      </c>
      <c r="I25" s="20">
        <f>VLOOKUP(B25,RMS!B:D,3,FALSE)</f>
        <v>606822.59108230099</v>
      </c>
      <c r="J25" s="21">
        <f>VLOOKUP(B25,RMS!B:E,4,FALSE)</f>
        <v>501449.37727842201</v>
      </c>
      <c r="K25" s="22">
        <f t="shared" si="1"/>
        <v>2.4176989682018757E-3</v>
      </c>
      <c r="L25" s="22">
        <f t="shared" si="2"/>
        <v>2.1577929146587849E-5</v>
      </c>
    </row>
    <row r="26" spans="1:12">
      <c r="A26" s="59"/>
      <c r="B26" s="12">
        <v>37</v>
      </c>
      <c r="C26" s="56" t="s">
        <v>28</v>
      </c>
      <c r="D26" s="56"/>
      <c r="E26" s="15">
        <f>VLOOKUP(C26,RA!B30:D61,3,0)</f>
        <v>877849.76029999997</v>
      </c>
      <c r="F26" s="25">
        <f>VLOOKUP(C26,RA!B30:I65,8,0)</f>
        <v>159231.3616</v>
      </c>
      <c r="G26" s="16">
        <f t="shared" si="0"/>
        <v>718618.39870000002</v>
      </c>
      <c r="H26" s="27">
        <f>RA!J30</f>
        <v>18.138794222098301</v>
      </c>
      <c r="I26" s="20">
        <f>VLOOKUP(B26,RMS!B:D,3,FALSE)</f>
        <v>877849.74455486704</v>
      </c>
      <c r="J26" s="21">
        <f>VLOOKUP(B26,RMS!B:E,4,FALSE)</f>
        <v>718618.324649018</v>
      </c>
      <c r="K26" s="22">
        <f t="shared" si="1"/>
        <v>1.5745132928714156E-2</v>
      </c>
      <c r="L26" s="22">
        <f t="shared" si="2"/>
        <v>7.4050982017070055E-2</v>
      </c>
    </row>
    <row r="27" spans="1:12">
      <c r="A27" s="59"/>
      <c r="B27" s="12">
        <v>38</v>
      </c>
      <c r="C27" s="56" t="s">
        <v>29</v>
      </c>
      <c r="D27" s="56"/>
      <c r="E27" s="15">
        <f>VLOOKUP(C27,RA!B30:D62,3,0)</f>
        <v>940855.87829999998</v>
      </c>
      <c r="F27" s="25">
        <f>VLOOKUP(C27,RA!B31:I66,8,0)</f>
        <v>25195.535899999999</v>
      </c>
      <c r="G27" s="16">
        <f t="shared" si="0"/>
        <v>915660.34239999996</v>
      </c>
      <c r="H27" s="27">
        <f>RA!J31</f>
        <v>2.6779378734950301</v>
      </c>
      <c r="I27" s="20">
        <f>VLOOKUP(B27,RMS!B:D,3,FALSE)</f>
        <v>940855.74143008795</v>
      </c>
      <c r="J27" s="21">
        <f>VLOOKUP(B27,RMS!B:E,4,FALSE)</f>
        <v>915660.26080707996</v>
      </c>
      <c r="K27" s="22">
        <f t="shared" si="1"/>
        <v>0.13686991203576326</v>
      </c>
      <c r="L27" s="22">
        <f t="shared" si="2"/>
        <v>8.1592920003458858E-2</v>
      </c>
    </row>
    <row r="28" spans="1:12">
      <c r="A28" s="59"/>
      <c r="B28" s="12">
        <v>39</v>
      </c>
      <c r="C28" s="56" t="s">
        <v>30</v>
      </c>
      <c r="D28" s="56"/>
      <c r="E28" s="15">
        <f>VLOOKUP(C28,RA!B32:D63,3,0)</f>
        <v>141973.0852</v>
      </c>
      <c r="F28" s="25">
        <f>VLOOKUP(C28,RA!B32:I67,8,0)</f>
        <v>38531.090199999999</v>
      </c>
      <c r="G28" s="16">
        <f t="shared" si="0"/>
        <v>103441.995</v>
      </c>
      <c r="H28" s="27">
        <f>RA!J32</f>
        <v>27.139714647829599</v>
      </c>
      <c r="I28" s="20">
        <f>VLOOKUP(B28,RMS!B:D,3,FALSE)</f>
        <v>141973.00063440701</v>
      </c>
      <c r="J28" s="21">
        <f>VLOOKUP(B28,RMS!B:E,4,FALSE)</f>
        <v>103441.98402904499</v>
      </c>
      <c r="K28" s="22">
        <f t="shared" si="1"/>
        <v>8.456559298792854E-2</v>
      </c>
      <c r="L28" s="22">
        <f t="shared" si="2"/>
        <v>1.0970955001539551E-2</v>
      </c>
    </row>
    <row r="29" spans="1:12">
      <c r="A29" s="59"/>
      <c r="B29" s="12">
        <v>40</v>
      </c>
      <c r="C29" s="56" t="s">
        <v>31</v>
      </c>
      <c r="D29" s="56"/>
      <c r="E29" s="15">
        <f>VLOOKUP(C29,RA!B32:D64,3,0)</f>
        <v>38.119799999999998</v>
      </c>
      <c r="F29" s="25">
        <f>VLOOKUP(C29,RA!B33:I68,8,0)</f>
        <v>5.8212000000000002</v>
      </c>
      <c r="G29" s="16">
        <f t="shared" si="0"/>
        <v>32.2986</v>
      </c>
      <c r="H29" s="27">
        <f>RA!J33</f>
        <v>15.270804149024899</v>
      </c>
      <c r="I29" s="20">
        <f>VLOOKUP(B29,RMS!B:D,3,FALSE)</f>
        <v>38.119599999999998</v>
      </c>
      <c r="J29" s="21">
        <f>VLOOKUP(B29,RMS!B:E,4,FALSE)</f>
        <v>32.2986</v>
      </c>
      <c r="K29" s="22">
        <f t="shared" si="1"/>
        <v>1.9999999999953388E-4</v>
      </c>
      <c r="L29" s="22">
        <f t="shared" si="2"/>
        <v>0</v>
      </c>
    </row>
    <row r="30" spans="1:12">
      <c r="A30" s="59"/>
      <c r="B30" s="12">
        <v>41</v>
      </c>
      <c r="C30" s="56" t="s">
        <v>36</v>
      </c>
      <c r="D30" s="56"/>
      <c r="E30" s="15" t="e">
        <f>VLOOKUP(C30,RA!B34:D65,3,0)</f>
        <v>#N/A</v>
      </c>
      <c r="F30" s="25" t="e">
        <f>VLOOKUP(C30,RA!B34:I69,8,0)</f>
        <v>#N/A</v>
      </c>
      <c r="G30" s="16" t="e">
        <f t="shared" si="0"/>
        <v>#N/A</v>
      </c>
      <c r="H30" s="27">
        <f>RA!J34</f>
        <v>12.3217467471354</v>
      </c>
      <c r="I30" s="20">
        <v>0</v>
      </c>
      <c r="J30" s="21">
        <v>0</v>
      </c>
      <c r="K30" s="22" t="e">
        <f t="shared" si="1"/>
        <v>#N/A</v>
      </c>
      <c r="L30" s="22" t="e">
        <f t="shared" si="2"/>
        <v>#N/A</v>
      </c>
    </row>
    <row r="31" spans="1:12">
      <c r="A31" s="59"/>
      <c r="B31" s="12">
        <v>42</v>
      </c>
      <c r="C31" s="56" t="s">
        <v>32</v>
      </c>
      <c r="D31" s="56"/>
      <c r="E31" s="15">
        <f>VLOOKUP(C31,RA!B34:D66,3,0)</f>
        <v>284559.02169999998</v>
      </c>
      <c r="F31" s="25" t="e">
        <f>VLOOKUP(C31,RA!B35:I70,8,0)</f>
        <v>#N/A</v>
      </c>
      <c r="G31" s="16" t="e">
        <f t="shared" si="0"/>
        <v>#N/A</v>
      </c>
      <c r="H31" s="27">
        <f>RA!J35</f>
        <v>0</v>
      </c>
      <c r="I31" s="20">
        <f>VLOOKUP(B31,RMS!B:D,3,FALSE)</f>
        <v>284559.02140000003</v>
      </c>
      <c r="J31" s="21">
        <f>VLOOKUP(B31,RMS!B:E,4,FALSE)</f>
        <v>249496.38389999999</v>
      </c>
      <c r="K31" s="22">
        <f t="shared" si="1"/>
        <v>2.9999995604157448E-4</v>
      </c>
      <c r="L31" s="22" t="e">
        <f t="shared" si="2"/>
        <v>#N/A</v>
      </c>
    </row>
    <row r="32" spans="1:12">
      <c r="A32" s="59"/>
      <c r="B32" s="12">
        <v>71</v>
      </c>
      <c r="C32" s="56" t="s">
        <v>37</v>
      </c>
      <c r="D32" s="56"/>
      <c r="E32" s="15" t="e">
        <f>VLOOKUP(C32,RA!B36:D67,3,0)</f>
        <v>#N/A</v>
      </c>
      <c r="F32" s="25" t="e">
        <f>VLOOKUP(C32,RA!B36:I71,8,0)</f>
        <v>#N/A</v>
      </c>
      <c r="G32" s="16" t="e">
        <f t="shared" si="0"/>
        <v>#N/A</v>
      </c>
      <c r="H32" s="27">
        <f>RA!J36</f>
        <v>0</v>
      </c>
      <c r="I32" s="20">
        <v>0</v>
      </c>
      <c r="J32" s="21">
        <v>0</v>
      </c>
      <c r="K32" s="22" t="e">
        <f t="shared" si="1"/>
        <v>#N/A</v>
      </c>
      <c r="L32" s="22" t="e">
        <f t="shared" si="2"/>
        <v>#N/A</v>
      </c>
    </row>
    <row r="33" spans="1:12">
      <c r="A33" s="59"/>
      <c r="B33" s="12">
        <v>72</v>
      </c>
      <c r="C33" s="56" t="s">
        <v>38</v>
      </c>
      <c r="D33" s="56"/>
      <c r="E33" s="15" t="e">
        <f>VLOOKUP(C33,RA!B37:D68,3,0)</f>
        <v>#N/A</v>
      </c>
      <c r="F33" s="25" t="e">
        <f>VLOOKUP(C33,RA!B37:I72,8,0)</f>
        <v>#N/A</v>
      </c>
      <c r="G33" s="16" t="e">
        <f t="shared" si="0"/>
        <v>#N/A</v>
      </c>
      <c r="H33" s="27">
        <f>RA!J37</f>
        <v>0</v>
      </c>
      <c r="I33" s="20">
        <v>0</v>
      </c>
      <c r="J33" s="21">
        <v>0</v>
      </c>
      <c r="K33" s="22" t="e">
        <f t="shared" si="1"/>
        <v>#N/A</v>
      </c>
      <c r="L33" s="22" t="e">
        <f t="shared" si="2"/>
        <v>#N/A</v>
      </c>
    </row>
    <row r="34" spans="1:12">
      <c r="A34" s="59"/>
      <c r="B34" s="12">
        <v>73</v>
      </c>
      <c r="C34" s="56" t="s">
        <v>39</v>
      </c>
      <c r="D34" s="56"/>
      <c r="E34" s="15" t="e">
        <f>VLOOKUP(C34,RA!B38:D69,3,0)</f>
        <v>#N/A</v>
      </c>
      <c r="F34" s="25" t="e">
        <f>VLOOKUP(C34,RA!B38:I73,8,0)</f>
        <v>#N/A</v>
      </c>
      <c r="G34" s="16" t="e">
        <f t="shared" si="0"/>
        <v>#N/A</v>
      </c>
      <c r="H34" s="27">
        <f>RA!J38</f>
        <v>5.4696287791010798</v>
      </c>
      <c r="I34" s="20">
        <v>0</v>
      </c>
      <c r="J34" s="21">
        <v>0</v>
      </c>
      <c r="K34" s="22" t="e">
        <f t="shared" si="1"/>
        <v>#N/A</v>
      </c>
      <c r="L34" s="22" t="e">
        <f t="shared" si="2"/>
        <v>#N/A</v>
      </c>
    </row>
    <row r="35" spans="1:12">
      <c r="A35" s="59"/>
      <c r="B35" s="12">
        <v>75</v>
      </c>
      <c r="C35" s="56" t="s">
        <v>33</v>
      </c>
      <c r="D35" s="56"/>
      <c r="E35" s="15">
        <f>VLOOKUP(C35,RA!B8:D70,3,0)</f>
        <v>225305.12760000001</v>
      </c>
      <c r="F35" s="25">
        <f>VLOOKUP(C35,RA!B8:I74,8,0)</f>
        <v>12323.3541</v>
      </c>
      <c r="G35" s="16">
        <f t="shared" si="0"/>
        <v>212981.77350000001</v>
      </c>
      <c r="H35" s="27">
        <f>RA!J39</f>
        <v>6.8505091254546899</v>
      </c>
      <c r="I35" s="20">
        <f>VLOOKUP(B35,RMS!B:D,3,FALSE)</f>
        <v>225305.12820512801</v>
      </c>
      <c r="J35" s="21">
        <f>VLOOKUP(B35,RMS!B:E,4,FALSE)</f>
        <v>212981.77658119699</v>
      </c>
      <c r="K35" s="22">
        <f t="shared" si="1"/>
        <v>-6.0512800700962543E-4</v>
      </c>
      <c r="L35" s="22">
        <f t="shared" si="2"/>
        <v>-3.0811969772912562E-3</v>
      </c>
    </row>
    <row r="36" spans="1:12">
      <c r="A36" s="59"/>
      <c r="B36" s="12">
        <v>76</v>
      </c>
      <c r="C36" s="56" t="s">
        <v>34</v>
      </c>
      <c r="D36" s="56"/>
      <c r="E36" s="15">
        <f>VLOOKUP(C36,RA!B8:D71,3,0)</f>
        <v>631046.28150000004</v>
      </c>
      <c r="F36" s="25">
        <f>VLOOKUP(C36,RA!B8:I75,8,0)</f>
        <v>43229.883099999999</v>
      </c>
      <c r="G36" s="16">
        <f t="shared" si="0"/>
        <v>587816.39840000006</v>
      </c>
      <c r="H36" s="27">
        <f>RA!J40</f>
        <v>0</v>
      </c>
      <c r="I36" s="20">
        <f>VLOOKUP(B36,RMS!B:D,3,FALSE)</f>
        <v>631046.27179401706</v>
      </c>
      <c r="J36" s="21">
        <f>VLOOKUP(B36,RMS!B:E,4,FALSE)</f>
        <v>587816.38853931602</v>
      </c>
      <c r="K36" s="22">
        <f t="shared" si="1"/>
        <v>9.7059829859063029E-3</v>
      </c>
      <c r="L36" s="22">
        <f t="shared" si="2"/>
        <v>9.8606840474531054E-3</v>
      </c>
    </row>
    <row r="37" spans="1:12">
      <c r="A37" s="59"/>
      <c r="B37" s="12">
        <v>77</v>
      </c>
      <c r="C37" s="56" t="s">
        <v>40</v>
      </c>
      <c r="D37" s="56"/>
      <c r="E37" s="15">
        <f>VLOOKUP(C37,RA!B9:D72,3,0)</f>
        <v>0</v>
      </c>
      <c r="F37" s="25">
        <f>VLOOKUP(C37,RA!B9:I76,8,0)</f>
        <v>0</v>
      </c>
      <c r="G37" s="16">
        <f t="shared" si="0"/>
        <v>0</v>
      </c>
      <c r="H37" s="27">
        <f>RA!J41</f>
        <v>0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</row>
    <row r="38" spans="1:12">
      <c r="A38" s="59"/>
      <c r="B38" s="12">
        <v>78</v>
      </c>
      <c r="C38" s="56" t="s">
        <v>41</v>
      </c>
      <c r="D38" s="56"/>
      <c r="E38" s="15">
        <f>VLOOKUP(C38,RA!B10:D73,3,0)</f>
        <v>0</v>
      </c>
      <c r="F38" s="25">
        <f>VLOOKUP(C38,RA!B10:I77,8,0)</f>
        <v>0</v>
      </c>
      <c r="G38" s="16">
        <f t="shared" si="0"/>
        <v>0</v>
      </c>
      <c r="H38" s="27">
        <f>RA!J42</f>
        <v>11.832604017628199</v>
      </c>
      <c r="I38" s="20">
        <v>0</v>
      </c>
      <c r="J38" s="21">
        <v>0</v>
      </c>
      <c r="K38" s="22">
        <f t="shared" si="1"/>
        <v>0</v>
      </c>
      <c r="L38" s="22">
        <f t="shared" si="2"/>
        <v>0</v>
      </c>
    </row>
    <row r="39" spans="1:12">
      <c r="A39" s="59"/>
      <c r="B39" s="12">
        <v>99</v>
      </c>
      <c r="C39" s="56" t="s">
        <v>35</v>
      </c>
      <c r="D39" s="56"/>
      <c r="E39" s="15">
        <f>VLOOKUP(C39,RA!B8:D74,3,0)</f>
        <v>139102.67660000001</v>
      </c>
      <c r="F39" s="25">
        <f>VLOOKUP(C39,RA!B8:I78,8,0)</f>
        <v>16459.4689</v>
      </c>
      <c r="G39" s="16">
        <f t="shared" si="0"/>
        <v>122643.2077</v>
      </c>
      <c r="H39" s="27">
        <f>RA!J43</f>
        <v>0</v>
      </c>
      <c r="I39" s="20">
        <f>VLOOKUP(B39,RMS!B:D,3,FALSE)</f>
        <v>139102.67680205699</v>
      </c>
      <c r="J39" s="21">
        <f>VLOOKUP(B39,RMS!B:E,4,FALSE)</f>
        <v>122643.206943499</v>
      </c>
      <c r="K39" s="22">
        <f t="shared" si="1"/>
        <v>-2.0205698092468083E-4</v>
      </c>
      <c r="L39" s="22">
        <f t="shared" si="2"/>
        <v>7.5650100188795477E-4</v>
      </c>
    </row>
  </sheetData>
  <mergeCells count="39">
    <mergeCell ref="C39:D39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:D2"/>
    <mergeCell ref="C4:D4"/>
    <mergeCell ref="C5:D5"/>
    <mergeCell ref="C6:D6"/>
    <mergeCell ref="C7:D7"/>
    <mergeCell ref="A3:D3"/>
    <mergeCell ref="A4:A3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29:D29"/>
    <mergeCell ref="C27:D27"/>
    <mergeCell ref="C28:D28"/>
    <mergeCell ref="C23:D23"/>
    <mergeCell ref="C24:D24"/>
    <mergeCell ref="C25:D25"/>
    <mergeCell ref="C26:D26"/>
  </mergeCells>
  <phoneticPr fontId="23" type="noConversion"/>
  <pageMargins left="0.75" right="0.75" top="1" bottom="1" header="0.5" footer="0.5"/>
  <pageSetup orientation="portrait" horizontalDpi="200" verticalDpi="200" copies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W42"/>
  <sheetViews>
    <sheetView workbookViewId="0">
      <selection sqref="A1:XFD1048576"/>
    </sheetView>
  </sheetViews>
  <sheetFormatPr defaultRowHeight="11.25"/>
  <cols>
    <col min="1" max="1" width="7" style="34" customWidth="1"/>
    <col min="2" max="3" width="9" style="34"/>
    <col min="4" max="5" width="11.5" style="34" bestFit="1" customWidth="1"/>
    <col min="6" max="7" width="12.25" style="34" bestFit="1" customWidth="1"/>
    <col min="8" max="8" width="9" style="34"/>
    <col min="9" max="9" width="12.25" style="34" bestFit="1" customWidth="1"/>
    <col min="10" max="10" width="9" style="34"/>
    <col min="11" max="11" width="12.25" style="34" bestFit="1" customWidth="1"/>
    <col min="12" max="12" width="10.5" style="34" bestFit="1" customWidth="1"/>
    <col min="13" max="13" width="12.25" style="34" bestFit="1" customWidth="1"/>
    <col min="14" max="15" width="13.875" style="34" bestFit="1" customWidth="1"/>
    <col min="16" max="17" width="9.25" style="34" bestFit="1" customWidth="1"/>
    <col min="18" max="18" width="10.5" style="34" bestFit="1" customWidth="1"/>
    <col min="19" max="20" width="9" style="34"/>
    <col min="21" max="21" width="10.5" style="34" bestFit="1" customWidth="1"/>
    <col min="22" max="22" width="36" style="34" bestFit="1" customWidth="1"/>
    <col min="23" max="16384" width="9" style="34"/>
  </cols>
  <sheetData>
    <row r="1" spans="1:23" ht="12.75">
      <c r="A1" s="62"/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35" t="s">
        <v>47</v>
      </c>
      <c r="W1" s="64"/>
    </row>
    <row r="2" spans="1:23" ht="12.75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35"/>
      <c r="W2" s="64"/>
    </row>
    <row r="3" spans="1:23" ht="23.25" thickBot="1">
      <c r="A3" s="62"/>
      <c r="B3" s="62"/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36" t="s">
        <v>48</v>
      </c>
      <c r="W3" s="64"/>
    </row>
    <row r="4" spans="1:23" ht="12.75" thickTop="1" thickBot="1">
      <c r="A4" s="63"/>
      <c r="B4" s="63"/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  <c r="W4" s="64"/>
    </row>
    <row r="5" spans="1:23" ht="12.75" thickTop="1" thickBot="1">
      <c r="A5" s="37"/>
      <c r="B5" s="38"/>
      <c r="C5" s="39"/>
      <c r="D5" s="40" t="s">
        <v>0</v>
      </c>
      <c r="E5" s="40" t="s">
        <v>60</v>
      </c>
      <c r="F5" s="40" t="s">
        <v>61</v>
      </c>
      <c r="G5" s="40" t="s">
        <v>49</v>
      </c>
      <c r="H5" s="40" t="s">
        <v>50</v>
      </c>
      <c r="I5" s="40" t="s">
        <v>1</v>
      </c>
      <c r="J5" s="40" t="s">
        <v>2</v>
      </c>
      <c r="K5" s="40" t="s">
        <v>51</v>
      </c>
      <c r="L5" s="40" t="s">
        <v>52</v>
      </c>
      <c r="M5" s="40" t="s">
        <v>53</v>
      </c>
      <c r="N5" s="40" t="s">
        <v>54</v>
      </c>
      <c r="O5" s="40" t="s">
        <v>55</v>
      </c>
      <c r="P5" s="40" t="s">
        <v>62</v>
      </c>
      <c r="Q5" s="40" t="s">
        <v>63</v>
      </c>
      <c r="R5" s="40" t="s">
        <v>56</v>
      </c>
      <c r="S5" s="40" t="s">
        <v>57</v>
      </c>
      <c r="T5" s="40" t="s">
        <v>58</v>
      </c>
      <c r="U5" s="41" t="s">
        <v>59</v>
      </c>
    </row>
    <row r="6" spans="1:23" ht="12" thickBot="1">
      <c r="A6" s="42" t="s">
        <v>3</v>
      </c>
      <c r="B6" s="65" t="s">
        <v>4</v>
      </c>
      <c r="C6" s="66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3"/>
    </row>
    <row r="7" spans="1:23" ht="12" thickBot="1">
      <c r="A7" s="67" t="s">
        <v>5</v>
      </c>
      <c r="B7" s="68"/>
      <c r="C7" s="69"/>
      <c r="D7" s="44">
        <v>17497280.797800001</v>
      </c>
      <c r="E7" s="44">
        <v>28408433.580200002</v>
      </c>
      <c r="F7" s="45">
        <v>61.591853519143697</v>
      </c>
      <c r="G7" s="44">
        <v>14800409.3584</v>
      </c>
      <c r="H7" s="45">
        <v>18.221600322624798</v>
      </c>
      <c r="I7" s="44">
        <v>1937202.6292999999</v>
      </c>
      <c r="J7" s="45">
        <v>11.071449625153001</v>
      </c>
      <c r="K7" s="44">
        <v>2062621.9639999999</v>
      </c>
      <c r="L7" s="45">
        <v>13.936249424272599</v>
      </c>
      <c r="M7" s="45">
        <v>-6.0805778707397E-2</v>
      </c>
      <c r="N7" s="44">
        <v>216962614.35870001</v>
      </c>
      <c r="O7" s="44">
        <v>216962614.35870001</v>
      </c>
      <c r="P7" s="44">
        <v>906442</v>
      </c>
      <c r="Q7" s="44">
        <v>735535</v>
      </c>
      <c r="R7" s="45">
        <v>23.2357399715853</v>
      </c>
      <c r="S7" s="44">
        <v>19.3032547011281</v>
      </c>
      <c r="T7" s="44">
        <v>19.5121534421883</v>
      </c>
      <c r="U7" s="46">
        <v>-1.08219439827409</v>
      </c>
    </row>
    <row r="8" spans="1:23" ht="12" thickBot="1">
      <c r="A8" s="70">
        <v>41647</v>
      </c>
      <c r="B8" s="60" t="s">
        <v>6</v>
      </c>
      <c r="C8" s="61"/>
      <c r="D8" s="47">
        <v>850484.84990000003</v>
      </c>
      <c r="E8" s="47">
        <v>1048183.3318</v>
      </c>
      <c r="F8" s="48">
        <v>81.138940498080501</v>
      </c>
      <c r="G8" s="47">
        <v>624286.80740000005</v>
      </c>
      <c r="H8" s="48">
        <v>36.2330326091719</v>
      </c>
      <c r="I8" s="47">
        <v>98684.915099999998</v>
      </c>
      <c r="J8" s="48">
        <v>11.603371313622301</v>
      </c>
      <c r="K8" s="47">
        <v>135095.64689999999</v>
      </c>
      <c r="L8" s="48">
        <v>21.639997081251799</v>
      </c>
      <c r="M8" s="48">
        <v>-0.269518172017429</v>
      </c>
      <c r="N8" s="47">
        <v>7613761.0854000002</v>
      </c>
      <c r="O8" s="47">
        <v>7613761.0854000002</v>
      </c>
      <c r="P8" s="47">
        <v>33653</v>
      </c>
      <c r="Q8" s="47">
        <v>21453</v>
      </c>
      <c r="R8" s="48">
        <v>56.868503239640198</v>
      </c>
      <c r="S8" s="47">
        <v>25.272185240543202</v>
      </c>
      <c r="T8" s="47">
        <v>26.9825366009416</v>
      </c>
      <c r="U8" s="49">
        <v>-6.7677224748042599</v>
      </c>
    </row>
    <row r="9" spans="1:23" ht="12" thickBot="1">
      <c r="A9" s="71"/>
      <c r="B9" s="60" t="s">
        <v>7</v>
      </c>
      <c r="C9" s="61"/>
      <c r="D9" s="47">
        <v>79028.854200000002</v>
      </c>
      <c r="E9" s="47">
        <v>254169.82990000001</v>
      </c>
      <c r="F9" s="48">
        <v>31.0929327178969</v>
      </c>
      <c r="G9" s="47">
        <v>66383.823199999999</v>
      </c>
      <c r="H9" s="48">
        <v>19.048362071439101</v>
      </c>
      <c r="I9" s="47">
        <v>18727.993699999999</v>
      </c>
      <c r="J9" s="48">
        <v>23.6976657318157</v>
      </c>
      <c r="K9" s="47">
        <v>15605.416999999999</v>
      </c>
      <c r="L9" s="48">
        <v>23.507861174226601</v>
      </c>
      <c r="M9" s="48">
        <v>0.200095691130842</v>
      </c>
      <c r="N9" s="47">
        <v>960298.52339999995</v>
      </c>
      <c r="O9" s="47">
        <v>960298.52339999995</v>
      </c>
      <c r="P9" s="47">
        <v>4886</v>
      </c>
      <c r="Q9" s="47">
        <v>3596</v>
      </c>
      <c r="R9" s="48">
        <v>35.87319243604</v>
      </c>
      <c r="S9" s="47">
        <v>16.174550593532501</v>
      </c>
      <c r="T9" s="47">
        <v>16.095893965517199</v>
      </c>
      <c r="U9" s="49">
        <v>0.486298692260134</v>
      </c>
    </row>
    <row r="10" spans="1:23" ht="12" thickBot="1">
      <c r="A10" s="71"/>
      <c r="B10" s="60" t="s">
        <v>8</v>
      </c>
      <c r="C10" s="61"/>
      <c r="D10" s="47">
        <v>106966.5163</v>
      </c>
      <c r="E10" s="47">
        <v>187352.8793</v>
      </c>
      <c r="F10" s="48">
        <v>57.093606834149199</v>
      </c>
      <c r="G10" s="47">
        <v>87397.945900000006</v>
      </c>
      <c r="H10" s="48">
        <v>22.390194870701201</v>
      </c>
      <c r="I10" s="47">
        <v>29375.176299999999</v>
      </c>
      <c r="J10" s="48">
        <v>27.4620295360596</v>
      </c>
      <c r="K10" s="47">
        <v>22049.945800000001</v>
      </c>
      <c r="L10" s="48">
        <v>25.229363885999501</v>
      </c>
      <c r="M10" s="48">
        <v>0.33221081659076002</v>
      </c>
      <c r="N10" s="47">
        <v>1089208.0268000001</v>
      </c>
      <c r="O10" s="47">
        <v>1089208.0268000001</v>
      </c>
      <c r="P10" s="47">
        <v>84576</v>
      </c>
      <c r="Q10" s="47">
        <v>68384</v>
      </c>
      <c r="R10" s="48">
        <v>23.6780533458119</v>
      </c>
      <c r="S10" s="47">
        <v>1.2647384163355999</v>
      </c>
      <c r="T10" s="47">
        <v>1.0813094188699099</v>
      </c>
      <c r="U10" s="49">
        <v>14.503315080532699</v>
      </c>
    </row>
    <row r="11" spans="1:23" ht="12" thickBot="1">
      <c r="A11" s="71"/>
      <c r="B11" s="60" t="s">
        <v>9</v>
      </c>
      <c r="C11" s="61"/>
      <c r="D11" s="47">
        <v>79142.280499999993</v>
      </c>
      <c r="E11" s="47">
        <v>102885.08839999999</v>
      </c>
      <c r="F11" s="48">
        <v>76.922984400137807</v>
      </c>
      <c r="G11" s="47">
        <v>93979.801000000007</v>
      </c>
      <c r="H11" s="48">
        <v>-15.787988846667201</v>
      </c>
      <c r="I11" s="47">
        <v>11919.513499999999</v>
      </c>
      <c r="J11" s="48">
        <v>15.0608668649623</v>
      </c>
      <c r="K11" s="47">
        <v>19899.303</v>
      </c>
      <c r="L11" s="48">
        <v>21.174021213345601</v>
      </c>
      <c r="M11" s="48">
        <v>-0.401008492609012</v>
      </c>
      <c r="N11" s="47">
        <v>1052405.1812</v>
      </c>
      <c r="O11" s="47">
        <v>1052405.1812</v>
      </c>
      <c r="P11" s="47">
        <v>3829</v>
      </c>
      <c r="Q11" s="47">
        <v>3018</v>
      </c>
      <c r="R11" s="48">
        <v>26.872100728959602</v>
      </c>
      <c r="S11" s="47">
        <v>20.669177461478199</v>
      </c>
      <c r="T11" s="47">
        <v>21.3498438701127</v>
      </c>
      <c r="U11" s="49">
        <v>-3.2931470538827399</v>
      </c>
    </row>
    <row r="12" spans="1:23" ht="12" thickBot="1">
      <c r="A12" s="71"/>
      <c r="B12" s="60" t="s">
        <v>10</v>
      </c>
      <c r="C12" s="61"/>
      <c r="D12" s="47">
        <v>253383.3505</v>
      </c>
      <c r="E12" s="47">
        <v>491646.60560000001</v>
      </c>
      <c r="F12" s="48">
        <v>51.537699561817099</v>
      </c>
      <c r="G12" s="47">
        <v>397100.054</v>
      </c>
      <c r="H12" s="48">
        <v>-36.191559797672603</v>
      </c>
      <c r="I12" s="47">
        <v>-6687.0751</v>
      </c>
      <c r="J12" s="48">
        <v>-2.63911385132623</v>
      </c>
      <c r="K12" s="47">
        <v>35195.635799999996</v>
      </c>
      <c r="L12" s="48">
        <v>8.8631657048326709</v>
      </c>
      <c r="M12" s="48">
        <v>-1.1899972808560499</v>
      </c>
      <c r="N12" s="47">
        <v>3798590.8528999998</v>
      </c>
      <c r="O12" s="47">
        <v>3798590.8528999998</v>
      </c>
      <c r="P12" s="47">
        <v>1749</v>
      </c>
      <c r="Q12" s="47">
        <v>1249</v>
      </c>
      <c r="R12" s="48">
        <v>40.032025620496398</v>
      </c>
      <c r="S12" s="47">
        <v>144.87327072612899</v>
      </c>
      <c r="T12" s="47">
        <v>161.47596925540401</v>
      </c>
      <c r="U12" s="49">
        <v>-11.460153033102401</v>
      </c>
    </row>
    <row r="13" spans="1:23" ht="12" thickBot="1">
      <c r="A13" s="71"/>
      <c r="B13" s="60" t="s">
        <v>11</v>
      </c>
      <c r="C13" s="61"/>
      <c r="D13" s="47">
        <v>394911.86729999998</v>
      </c>
      <c r="E13" s="47">
        <v>527074.18889999995</v>
      </c>
      <c r="F13" s="48">
        <v>74.925290522037898</v>
      </c>
      <c r="G13" s="47">
        <v>410369.83669999999</v>
      </c>
      <c r="H13" s="48">
        <v>-3.7668385971799601</v>
      </c>
      <c r="I13" s="47">
        <v>67852.736300000004</v>
      </c>
      <c r="J13" s="48">
        <v>17.181741527269601</v>
      </c>
      <c r="K13" s="47">
        <v>76682.870699999999</v>
      </c>
      <c r="L13" s="48">
        <v>18.686283406365199</v>
      </c>
      <c r="M13" s="48">
        <v>-0.11515132805272001</v>
      </c>
      <c r="N13" s="47">
        <v>3343616.2831000001</v>
      </c>
      <c r="O13" s="47">
        <v>3343616.2831000001</v>
      </c>
      <c r="P13" s="47">
        <v>10741</v>
      </c>
      <c r="Q13" s="47">
        <v>8097</v>
      </c>
      <c r="R13" s="48">
        <v>32.654069408422899</v>
      </c>
      <c r="S13" s="47">
        <v>36.766769136951901</v>
      </c>
      <c r="T13" s="47">
        <v>38.234656700012401</v>
      </c>
      <c r="U13" s="49">
        <v>-3.9924301142501002</v>
      </c>
    </row>
    <row r="14" spans="1:23" ht="12" thickBot="1">
      <c r="A14" s="71"/>
      <c r="B14" s="60" t="s">
        <v>12</v>
      </c>
      <c r="C14" s="61"/>
      <c r="D14" s="47">
        <v>181926.67559999999</v>
      </c>
      <c r="E14" s="47">
        <v>272734.43320000003</v>
      </c>
      <c r="F14" s="48">
        <v>66.704696383749507</v>
      </c>
      <c r="G14" s="47">
        <v>181526.05470000001</v>
      </c>
      <c r="H14" s="48">
        <v>0.22069608721575501</v>
      </c>
      <c r="I14" s="47">
        <v>30538.997899999998</v>
      </c>
      <c r="J14" s="48">
        <v>16.7864321157309</v>
      </c>
      <c r="K14" s="47">
        <v>29928.998599999999</v>
      </c>
      <c r="L14" s="48">
        <v>16.487439585167198</v>
      </c>
      <c r="M14" s="48">
        <v>2.0381547279700998E-2</v>
      </c>
      <c r="N14" s="47">
        <v>1858587.1391</v>
      </c>
      <c r="O14" s="47">
        <v>1858587.1391</v>
      </c>
      <c r="P14" s="47">
        <v>2779</v>
      </c>
      <c r="Q14" s="47">
        <v>3291</v>
      </c>
      <c r="R14" s="48">
        <v>-15.557581282285</v>
      </c>
      <c r="S14" s="47">
        <v>65.464798704570001</v>
      </c>
      <c r="T14" s="47">
        <v>52.919603220905501</v>
      </c>
      <c r="U14" s="49">
        <v>19.163269011608101</v>
      </c>
    </row>
    <row r="15" spans="1:23" ht="12" thickBot="1">
      <c r="A15" s="71"/>
      <c r="B15" s="60" t="s">
        <v>13</v>
      </c>
      <c r="C15" s="61"/>
      <c r="D15" s="47">
        <v>185065.13959999999</v>
      </c>
      <c r="E15" s="47">
        <v>140304.69680000001</v>
      </c>
      <c r="F15" s="48">
        <v>131.90231248195801</v>
      </c>
      <c r="G15" s="47">
        <v>98377.244000000006</v>
      </c>
      <c r="H15" s="48">
        <v>88.117833022441602</v>
      </c>
      <c r="I15" s="47">
        <v>19975.529600000002</v>
      </c>
      <c r="J15" s="48">
        <v>10.793783012389699</v>
      </c>
      <c r="K15" s="47">
        <v>22292.1142</v>
      </c>
      <c r="L15" s="48">
        <v>22.659827917114701</v>
      </c>
      <c r="M15" s="48">
        <v>-0.103919465835143</v>
      </c>
      <c r="N15" s="47">
        <v>1376660.2812999999</v>
      </c>
      <c r="O15" s="47">
        <v>1376660.2812999999</v>
      </c>
      <c r="P15" s="47">
        <v>2815</v>
      </c>
      <c r="Q15" s="47">
        <v>2470</v>
      </c>
      <c r="R15" s="48">
        <v>13.9676113360324</v>
      </c>
      <c r="S15" s="47">
        <v>65.7425007460036</v>
      </c>
      <c r="T15" s="47">
        <v>52.080494858299602</v>
      </c>
      <c r="U15" s="49">
        <v>20.781086409364299</v>
      </c>
    </row>
    <row r="16" spans="1:23" ht="12" thickBot="1">
      <c r="A16" s="71"/>
      <c r="B16" s="60" t="s">
        <v>14</v>
      </c>
      <c r="C16" s="61"/>
      <c r="D16" s="47">
        <v>501962.71649999998</v>
      </c>
      <c r="E16" s="47">
        <v>883217.48109999998</v>
      </c>
      <c r="F16" s="48">
        <v>56.833421806238697</v>
      </c>
      <c r="G16" s="47">
        <v>375677.17570000002</v>
      </c>
      <c r="H16" s="48">
        <v>33.615441386528701</v>
      </c>
      <c r="I16" s="47">
        <v>36350.317199999998</v>
      </c>
      <c r="J16" s="48">
        <v>7.2416368796187296</v>
      </c>
      <c r="K16" s="47">
        <v>32490.663400000001</v>
      </c>
      <c r="L16" s="48">
        <v>8.6485593220988406</v>
      </c>
      <c r="M16" s="48">
        <v>0.118792705229897</v>
      </c>
      <c r="N16" s="47">
        <v>5867231.7884999998</v>
      </c>
      <c r="O16" s="47">
        <v>5867231.7884999998</v>
      </c>
      <c r="P16" s="47">
        <v>32039</v>
      </c>
      <c r="Q16" s="47">
        <v>25985</v>
      </c>
      <c r="R16" s="48">
        <v>23.298056571098702</v>
      </c>
      <c r="S16" s="47">
        <v>15.6672404413371</v>
      </c>
      <c r="T16" s="47">
        <v>16.1119470194343</v>
      </c>
      <c r="U16" s="49">
        <v>-2.8384486710489099</v>
      </c>
    </row>
    <row r="17" spans="1:21" ht="12" thickBot="1">
      <c r="A17" s="71"/>
      <c r="B17" s="60" t="s">
        <v>15</v>
      </c>
      <c r="C17" s="61"/>
      <c r="D17" s="47">
        <v>633674.83649999998</v>
      </c>
      <c r="E17" s="47">
        <v>887404.66949999996</v>
      </c>
      <c r="F17" s="48">
        <v>71.407651805239894</v>
      </c>
      <c r="G17" s="47">
        <v>471001.74339999998</v>
      </c>
      <c r="H17" s="48">
        <v>34.537683857753699</v>
      </c>
      <c r="I17" s="47">
        <v>33985.609600000003</v>
      </c>
      <c r="J17" s="48">
        <v>5.3632569328007396</v>
      </c>
      <c r="K17" s="47">
        <v>51396.147799999999</v>
      </c>
      <c r="L17" s="48">
        <v>10.912092899909201</v>
      </c>
      <c r="M17" s="48">
        <v>-0.33875181205701199</v>
      </c>
      <c r="N17" s="47">
        <v>13030928.510500001</v>
      </c>
      <c r="O17" s="47">
        <v>13030928.510500001</v>
      </c>
      <c r="P17" s="47">
        <v>11319</v>
      </c>
      <c r="Q17" s="47">
        <v>10116</v>
      </c>
      <c r="R17" s="48">
        <v>11.8920521945433</v>
      </c>
      <c r="S17" s="47">
        <v>55.983287967134899</v>
      </c>
      <c r="T17" s="47">
        <v>58.1305747825227</v>
      </c>
      <c r="U17" s="49">
        <v>-3.83558539228421</v>
      </c>
    </row>
    <row r="18" spans="1:21" ht="12" thickBot="1">
      <c r="A18" s="71"/>
      <c r="B18" s="60" t="s">
        <v>16</v>
      </c>
      <c r="C18" s="61"/>
      <c r="D18" s="47">
        <v>1929286.2518</v>
      </c>
      <c r="E18" s="47">
        <v>3143399.5471000001</v>
      </c>
      <c r="F18" s="48">
        <v>61.375788311094503</v>
      </c>
      <c r="G18" s="47">
        <v>1552534.4332999999</v>
      </c>
      <c r="H18" s="48">
        <v>24.2668897010672</v>
      </c>
      <c r="I18" s="47">
        <v>288853.59570000001</v>
      </c>
      <c r="J18" s="48">
        <v>14.972044476578001</v>
      </c>
      <c r="K18" s="47">
        <v>249147.2935</v>
      </c>
      <c r="L18" s="48">
        <v>16.047778919171801</v>
      </c>
      <c r="M18" s="48">
        <v>0.15936878800571799</v>
      </c>
      <c r="N18" s="47">
        <v>20524920.162900001</v>
      </c>
      <c r="O18" s="47">
        <v>20524920.162900001</v>
      </c>
      <c r="P18" s="47">
        <v>81682</v>
      </c>
      <c r="Q18" s="47">
        <v>63223</v>
      </c>
      <c r="R18" s="48">
        <v>29.196653116745502</v>
      </c>
      <c r="S18" s="47">
        <v>23.6194786097304</v>
      </c>
      <c r="T18" s="47">
        <v>23.9340183604068</v>
      </c>
      <c r="U18" s="49">
        <v>-1.3316964183401401</v>
      </c>
    </row>
    <row r="19" spans="1:21" ht="12" thickBot="1">
      <c r="A19" s="71"/>
      <c r="B19" s="60" t="s">
        <v>17</v>
      </c>
      <c r="C19" s="61"/>
      <c r="D19" s="47">
        <v>933073.32090000005</v>
      </c>
      <c r="E19" s="47">
        <v>1210306.7315</v>
      </c>
      <c r="F19" s="48">
        <v>77.093954500574498</v>
      </c>
      <c r="G19" s="47">
        <v>603166.09620000003</v>
      </c>
      <c r="H19" s="48">
        <v>54.695916560702699</v>
      </c>
      <c r="I19" s="47">
        <v>52141.140599999999</v>
      </c>
      <c r="J19" s="48">
        <v>5.5881075401134597</v>
      </c>
      <c r="K19" s="47">
        <v>84823.577600000004</v>
      </c>
      <c r="L19" s="48">
        <v>14.0630546269752</v>
      </c>
      <c r="M19" s="48">
        <v>-0.385298969045135</v>
      </c>
      <c r="N19" s="47">
        <v>7822978.7534999996</v>
      </c>
      <c r="O19" s="47">
        <v>7822978.7534999996</v>
      </c>
      <c r="P19" s="47">
        <v>15363</v>
      </c>
      <c r="Q19" s="47">
        <v>10597</v>
      </c>
      <c r="R19" s="48">
        <v>44.974992922525203</v>
      </c>
      <c r="S19" s="47">
        <v>60.735098672134299</v>
      </c>
      <c r="T19" s="47">
        <v>48.115820298197598</v>
      </c>
      <c r="U19" s="49">
        <v>20.777571206493398</v>
      </c>
    </row>
    <row r="20" spans="1:21" ht="12" thickBot="1">
      <c r="A20" s="71"/>
      <c r="B20" s="60" t="s">
        <v>18</v>
      </c>
      <c r="C20" s="61"/>
      <c r="D20" s="47">
        <v>1107937.3672</v>
      </c>
      <c r="E20" s="47">
        <v>2301381.4133000001</v>
      </c>
      <c r="F20" s="48">
        <v>48.142274930920898</v>
      </c>
      <c r="G20" s="47">
        <v>921010.06279999996</v>
      </c>
      <c r="H20" s="48">
        <v>20.295902504226198</v>
      </c>
      <c r="I20" s="47">
        <v>71739.197</v>
      </c>
      <c r="J20" s="48">
        <v>6.47502278773218</v>
      </c>
      <c r="K20" s="47">
        <v>69158.718399999998</v>
      </c>
      <c r="L20" s="48">
        <v>7.5090079026658803</v>
      </c>
      <c r="M20" s="48">
        <v>3.7312412081945003E-2</v>
      </c>
      <c r="N20" s="47">
        <v>17081651.060199998</v>
      </c>
      <c r="O20" s="47">
        <v>17081651.060199998</v>
      </c>
      <c r="P20" s="47">
        <v>39591</v>
      </c>
      <c r="Q20" s="47">
        <v>32705</v>
      </c>
      <c r="R20" s="48">
        <v>21.054884574224101</v>
      </c>
      <c r="S20" s="47">
        <v>27.984576474451298</v>
      </c>
      <c r="T20" s="47">
        <v>32.4943258309127</v>
      </c>
      <c r="U20" s="49">
        <v>-16.115124560054198</v>
      </c>
    </row>
    <row r="21" spans="1:21" ht="12" thickBot="1">
      <c r="A21" s="71"/>
      <c r="B21" s="60" t="s">
        <v>19</v>
      </c>
      <c r="C21" s="61"/>
      <c r="D21" s="47">
        <v>392135.98570000002</v>
      </c>
      <c r="E21" s="47">
        <v>614844.53240000003</v>
      </c>
      <c r="F21" s="48">
        <v>63.778071534494501</v>
      </c>
      <c r="G21" s="47">
        <v>336920.33399999997</v>
      </c>
      <c r="H21" s="48">
        <v>16.388340544622601</v>
      </c>
      <c r="I21" s="47">
        <v>57122.934399999998</v>
      </c>
      <c r="J21" s="48">
        <v>14.567123774175</v>
      </c>
      <c r="K21" s="47">
        <v>52137.849499999997</v>
      </c>
      <c r="L21" s="48">
        <v>15.474830171574</v>
      </c>
      <c r="M21" s="48">
        <v>9.5613550382434007E-2</v>
      </c>
      <c r="N21" s="47">
        <v>3301379.0252999999</v>
      </c>
      <c r="O21" s="47">
        <v>3301379.0252999999</v>
      </c>
      <c r="P21" s="47">
        <v>29193</v>
      </c>
      <c r="Q21" s="47">
        <v>24507</v>
      </c>
      <c r="R21" s="48">
        <v>19.1210674501163</v>
      </c>
      <c r="S21" s="47">
        <v>13.4325347069503</v>
      </c>
      <c r="T21" s="47">
        <v>12.7908212633125</v>
      </c>
      <c r="U21" s="49">
        <v>4.77730716977592</v>
      </c>
    </row>
    <row r="22" spans="1:21" ht="12" thickBot="1">
      <c r="A22" s="71"/>
      <c r="B22" s="60" t="s">
        <v>20</v>
      </c>
      <c r="C22" s="61"/>
      <c r="D22" s="47">
        <v>1041670.5004</v>
      </c>
      <c r="E22" s="47">
        <v>1447547.5644</v>
      </c>
      <c r="F22" s="48">
        <v>71.961055098853805</v>
      </c>
      <c r="G22" s="47">
        <v>752639.64769999997</v>
      </c>
      <c r="H22" s="48">
        <v>38.402289008193002</v>
      </c>
      <c r="I22" s="47">
        <v>135970.21179999999</v>
      </c>
      <c r="J22" s="48">
        <v>13.053092292408</v>
      </c>
      <c r="K22" s="47">
        <v>112902.3422</v>
      </c>
      <c r="L22" s="48">
        <v>15.0008496821845</v>
      </c>
      <c r="M22" s="48">
        <v>0.20431701548880701</v>
      </c>
      <c r="N22" s="47">
        <v>9556485.0442999993</v>
      </c>
      <c r="O22" s="47">
        <v>9556485.0442999993</v>
      </c>
      <c r="P22" s="47">
        <v>60162</v>
      </c>
      <c r="Q22" s="47">
        <v>48717</v>
      </c>
      <c r="R22" s="48">
        <v>23.492825912925699</v>
      </c>
      <c r="S22" s="47">
        <v>17.314426056314598</v>
      </c>
      <c r="T22" s="47">
        <v>17.0153491060615</v>
      </c>
      <c r="U22" s="49">
        <v>1.7273281209572799</v>
      </c>
    </row>
    <row r="23" spans="1:21" ht="12" thickBot="1">
      <c r="A23" s="71"/>
      <c r="B23" s="60" t="s">
        <v>21</v>
      </c>
      <c r="C23" s="61"/>
      <c r="D23" s="47">
        <v>2259924.8006000002</v>
      </c>
      <c r="E23" s="47">
        <v>3189659.8736999999</v>
      </c>
      <c r="F23" s="48">
        <v>70.851592021894504</v>
      </c>
      <c r="G23" s="47">
        <v>1852708.2091000001</v>
      </c>
      <c r="H23" s="48">
        <v>21.979531882023402</v>
      </c>
      <c r="I23" s="47">
        <v>170080.4762</v>
      </c>
      <c r="J23" s="48">
        <v>7.5259352061114804</v>
      </c>
      <c r="K23" s="47">
        <v>238790.3388</v>
      </c>
      <c r="L23" s="48">
        <v>12.8887181277185</v>
      </c>
      <c r="M23" s="48">
        <v>-0.287741384116668</v>
      </c>
      <c r="N23" s="47">
        <v>29705024.0266</v>
      </c>
      <c r="O23" s="47">
        <v>29705024.0266</v>
      </c>
      <c r="P23" s="47">
        <v>75146</v>
      </c>
      <c r="Q23" s="47">
        <v>55658</v>
      </c>
      <c r="R23" s="48">
        <v>35.013834489201898</v>
      </c>
      <c r="S23" s="47">
        <v>30.073787035903401</v>
      </c>
      <c r="T23" s="47">
        <v>30.7402878436164</v>
      </c>
      <c r="U23" s="49">
        <v>-2.2162184194402599</v>
      </c>
    </row>
    <row r="24" spans="1:21" ht="12" thickBot="1">
      <c r="A24" s="71"/>
      <c r="B24" s="60" t="s">
        <v>22</v>
      </c>
      <c r="C24" s="61"/>
      <c r="D24" s="47">
        <v>317712.3064</v>
      </c>
      <c r="E24" s="47">
        <v>486133.62170000002</v>
      </c>
      <c r="F24" s="48">
        <v>65.354933750306401</v>
      </c>
      <c r="G24" s="47">
        <v>292358.27389999997</v>
      </c>
      <c r="H24" s="48">
        <v>8.6722472949995097</v>
      </c>
      <c r="I24" s="47">
        <v>54868.439200000001</v>
      </c>
      <c r="J24" s="48">
        <v>17.269850142638401</v>
      </c>
      <c r="K24" s="47">
        <v>47511.761400000003</v>
      </c>
      <c r="L24" s="48">
        <v>16.2512114899992</v>
      </c>
      <c r="M24" s="48">
        <v>0.15483908790634701</v>
      </c>
      <c r="N24" s="47">
        <v>2625569.8229999999</v>
      </c>
      <c r="O24" s="47">
        <v>2625569.8229999999</v>
      </c>
      <c r="P24" s="47">
        <v>30979</v>
      </c>
      <c r="Q24" s="47">
        <v>25290</v>
      </c>
      <c r="R24" s="48">
        <v>22.495057334915</v>
      </c>
      <c r="S24" s="47">
        <v>10.255731508441199</v>
      </c>
      <c r="T24" s="47">
        <v>9.5127623685251095</v>
      </c>
      <c r="U24" s="49">
        <v>7.2444285354445803</v>
      </c>
    </row>
    <row r="25" spans="1:21" ht="12" thickBot="1">
      <c r="A25" s="71"/>
      <c r="B25" s="60" t="s">
        <v>23</v>
      </c>
      <c r="C25" s="61"/>
      <c r="D25" s="47">
        <v>326067.28120000003</v>
      </c>
      <c r="E25" s="47">
        <v>583228.52119999996</v>
      </c>
      <c r="F25" s="48">
        <v>55.907293513203498</v>
      </c>
      <c r="G25" s="47">
        <v>292307.15899999999</v>
      </c>
      <c r="H25" s="48">
        <v>11.549536561299201</v>
      </c>
      <c r="I25" s="47">
        <v>32066.379300000001</v>
      </c>
      <c r="J25" s="48">
        <v>9.8342830295602202</v>
      </c>
      <c r="K25" s="47">
        <v>34041.965100000001</v>
      </c>
      <c r="L25" s="48">
        <v>11.6459566766889</v>
      </c>
      <c r="M25" s="48">
        <v>-5.8033835420388001E-2</v>
      </c>
      <c r="N25" s="47">
        <v>3753671.3661000002</v>
      </c>
      <c r="O25" s="47">
        <v>3753671.3661000002</v>
      </c>
      <c r="P25" s="47">
        <v>18025</v>
      </c>
      <c r="Q25" s="47">
        <v>15232</v>
      </c>
      <c r="R25" s="48">
        <v>18.336397058823501</v>
      </c>
      <c r="S25" s="47">
        <v>18.0897243384189</v>
      </c>
      <c r="T25" s="47">
        <v>18.596439325104999</v>
      </c>
      <c r="U25" s="49">
        <v>-2.8011205544465798</v>
      </c>
    </row>
    <row r="26" spans="1:21" ht="12" thickBot="1">
      <c r="A26" s="71"/>
      <c r="B26" s="60" t="s">
        <v>24</v>
      </c>
      <c r="C26" s="61"/>
      <c r="D26" s="47">
        <v>739111.35530000005</v>
      </c>
      <c r="E26" s="47">
        <v>853644.03700000001</v>
      </c>
      <c r="F26" s="48">
        <v>86.583086540086697</v>
      </c>
      <c r="G26" s="47">
        <v>563480.06599999999</v>
      </c>
      <c r="H26" s="48">
        <v>31.169033280407099</v>
      </c>
      <c r="I26" s="47">
        <v>166314.84340000001</v>
      </c>
      <c r="J26" s="48">
        <v>22.502000842957401</v>
      </c>
      <c r="K26" s="47">
        <v>124929.38800000001</v>
      </c>
      <c r="L26" s="48">
        <v>22.171039498671501</v>
      </c>
      <c r="M26" s="48">
        <v>0.33127077673669603</v>
      </c>
      <c r="N26" s="47">
        <v>6853442.1509999996</v>
      </c>
      <c r="O26" s="47">
        <v>6853442.1509999996</v>
      </c>
      <c r="P26" s="47">
        <v>55085</v>
      </c>
      <c r="Q26" s="47">
        <v>40682</v>
      </c>
      <c r="R26" s="48">
        <v>35.4038641168084</v>
      </c>
      <c r="S26" s="47">
        <v>13.417651907052701</v>
      </c>
      <c r="T26" s="47">
        <v>12.924988171673</v>
      </c>
      <c r="U26" s="49">
        <v>3.6717582092050201</v>
      </c>
    </row>
    <row r="27" spans="1:21" ht="12" thickBot="1">
      <c r="A27" s="71"/>
      <c r="B27" s="60" t="s">
        <v>25</v>
      </c>
      <c r="C27" s="61"/>
      <c r="D27" s="47">
        <v>272764.67989999999</v>
      </c>
      <c r="E27" s="47">
        <v>370143.98129999998</v>
      </c>
      <c r="F27" s="48">
        <v>73.691507543094602</v>
      </c>
      <c r="G27" s="47">
        <v>270168.81079999998</v>
      </c>
      <c r="H27" s="48">
        <v>0.96083226347014605</v>
      </c>
      <c r="I27" s="47">
        <v>78571.521800000002</v>
      </c>
      <c r="J27" s="48">
        <v>28.805607026835599</v>
      </c>
      <c r="K27" s="47">
        <v>79022.969700000001</v>
      </c>
      <c r="L27" s="48">
        <v>29.249479044603302</v>
      </c>
      <c r="M27" s="48">
        <v>-5.7128693304470003E-3</v>
      </c>
      <c r="N27" s="47">
        <v>2343129.3572</v>
      </c>
      <c r="O27" s="47">
        <v>2343129.3572</v>
      </c>
      <c r="P27" s="47">
        <v>37820</v>
      </c>
      <c r="Q27" s="47">
        <v>30806</v>
      </c>
      <c r="R27" s="48">
        <v>22.76829189119</v>
      </c>
      <c r="S27" s="47">
        <v>7.2121808540454797</v>
      </c>
      <c r="T27" s="47">
        <v>7.1651489742257999</v>
      </c>
      <c r="U27" s="49">
        <v>0.65211731058153899</v>
      </c>
    </row>
    <row r="28" spans="1:21" ht="12" thickBot="1">
      <c r="A28" s="71"/>
      <c r="B28" s="60" t="s">
        <v>26</v>
      </c>
      <c r="C28" s="61"/>
      <c r="D28" s="47">
        <v>1063497.317</v>
      </c>
      <c r="E28" s="47">
        <v>1651505.6913000001</v>
      </c>
      <c r="F28" s="48">
        <v>64.395619258378503</v>
      </c>
      <c r="G28" s="47">
        <v>1146587.6842</v>
      </c>
      <c r="H28" s="48">
        <v>-7.2467521101950396</v>
      </c>
      <c r="I28" s="47">
        <v>53337.802600000003</v>
      </c>
      <c r="J28" s="48">
        <v>5.0153208426006799</v>
      </c>
      <c r="K28" s="47">
        <v>76324.802200000006</v>
      </c>
      <c r="L28" s="48">
        <v>6.6566912632812301</v>
      </c>
      <c r="M28" s="48">
        <v>-0.30117339236288299</v>
      </c>
      <c r="N28" s="47">
        <v>9739563.1356000006</v>
      </c>
      <c r="O28" s="47">
        <v>9739563.1356000006</v>
      </c>
      <c r="P28" s="47">
        <v>45099</v>
      </c>
      <c r="Q28" s="47">
        <v>40930</v>
      </c>
      <c r="R28" s="48">
        <v>10.1856828731981</v>
      </c>
      <c r="S28" s="47">
        <v>23.581394642896701</v>
      </c>
      <c r="T28" s="47">
        <v>23.297515663327601</v>
      </c>
      <c r="U28" s="49">
        <v>1.2038260835205401</v>
      </c>
    </row>
    <row r="29" spans="1:21" ht="12" thickBot="1">
      <c r="A29" s="71"/>
      <c r="B29" s="60" t="s">
        <v>27</v>
      </c>
      <c r="C29" s="61"/>
      <c r="D29" s="47">
        <v>606822.59349999996</v>
      </c>
      <c r="E29" s="47">
        <v>835396.88809999998</v>
      </c>
      <c r="F29" s="48">
        <v>72.638838155135801</v>
      </c>
      <c r="G29" s="47">
        <v>695111.37379999994</v>
      </c>
      <c r="H29" s="48">
        <v>-12.7013862278425</v>
      </c>
      <c r="I29" s="47">
        <v>105373.2162</v>
      </c>
      <c r="J29" s="48">
        <v>17.3647483348031</v>
      </c>
      <c r="K29" s="47">
        <v>137967.2977</v>
      </c>
      <c r="L29" s="48">
        <v>19.848229060872299</v>
      </c>
      <c r="M29" s="48">
        <v>-0.236244980102991</v>
      </c>
      <c r="N29" s="47">
        <v>5279491.9687999999</v>
      </c>
      <c r="O29" s="47">
        <v>5279491.9687999999</v>
      </c>
      <c r="P29" s="47">
        <v>92223</v>
      </c>
      <c r="Q29" s="47">
        <v>84415</v>
      </c>
      <c r="R29" s="48">
        <v>9.2495409583604804</v>
      </c>
      <c r="S29" s="47">
        <v>6.5799485323617803</v>
      </c>
      <c r="T29" s="47">
        <v>6.8047698608067302</v>
      </c>
      <c r="U29" s="49">
        <v>-3.4167642397083902</v>
      </c>
    </row>
    <row r="30" spans="1:21" ht="12" thickBot="1">
      <c r="A30" s="71"/>
      <c r="B30" s="60" t="s">
        <v>28</v>
      </c>
      <c r="C30" s="61"/>
      <c r="D30" s="47">
        <v>877849.76029999997</v>
      </c>
      <c r="E30" s="47">
        <v>1273926.7586999999</v>
      </c>
      <c r="F30" s="48">
        <v>68.908966257669107</v>
      </c>
      <c r="G30" s="47">
        <v>749698.37910000002</v>
      </c>
      <c r="H30" s="48">
        <v>17.093725259729599</v>
      </c>
      <c r="I30" s="47">
        <v>159231.3616</v>
      </c>
      <c r="J30" s="48">
        <v>18.138794222098301</v>
      </c>
      <c r="K30" s="47">
        <v>140129.29999999999</v>
      </c>
      <c r="L30" s="48">
        <v>18.6914236320242</v>
      </c>
      <c r="M30" s="48">
        <v>0.136317398288581</v>
      </c>
      <c r="N30" s="47">
        <v>8389259.9015999995</v>
      </c>
      <c r="O30" s="47">
        <v>8389259.9015999995</v>
      </c>
      <c r="P30" s="47">
        <v>61566</v>
      </c>
      <c r="Q30" s="47">
        <v>49978</v>
      </c>
      <c r="R30" s="48">
        <v>23.1862019288487</v>
      </c>
      <c r="S30" s="47">
        <v>14.258677846538699</v>
      </c>
      <c r="T30" s="47">
        <v>14.082501922846101</v>
      </c>
      <c r="U30" s="49">
        <v>1.2355698444746499</v>
      </c>
    </row>
    <row r="31" spans="1:21" ht="12" thickBot="1">
      <c r="A31" s="71"/>
      <c r="B31" s="60" t="s">
        <v>29</v>
      </c>
      <c r="C31" s="61"/>
      <c r="D31" s="47">
        <v>940855.87829999998</v>
      </c>
      <c r="E31" s="47">
        <v>1768753.8555999999</v>
      </c>
      <c r="F31" s="48">
        <v>53.193149251445199</v>
      </c>
      <c r="G31" s="47">
        <v>733379.09829999995</v>
      </c>
      <c r="H31" s="48">
        <v>28.2905226616001</v>
      </c>
      <c r="I31" s="47">
        <v>25195.535899999999</v>
      </c>
      <c r="J31" s="48">
        <v>2.6779378734950301</v>
      </c>
      <c r="K31" s="47">
        <v>33146.651700000002</v>
      </c>
      <c r="L31" s="48">
        <v>4.5197158982080596</v>
      </c>
      <c r="M31" s="48">
        <v>-0.23987689230161399</v>
      </c>
      <c r="N31" s="47">
        <v>34905152.990800001</v>
      </c>
      <c r="O31" s="47">
        <v>34905152.990800001</v>
      </c>
      <c r="P31" s="47">
        <v>28339</v>
      </c>
      <c r="Q31" s="47">
        <v>26438</v>
      </c>
      <c r="R31" s="48">
        <v>7.1904077464256098</v>
      </c>
      <c r="S31" s="47">
        <v>33.200038050037101</v>
      </c>
      <c r="T31" s="47">
        <v>48.680422259626297</v>
      </c>
      <c r="U31" s="49">
        <v>-46.627609842669997</v>
      </c>
    </row>
    <row r="32" spans="1:21" ht="12" thickBot="1">
      <c r="A32" s="71"/>
      <c r="B32" s="60" t="s">
        <v>30</v>
      </c>
      <c r="C32" s="61"/>
      <c r="D32" s="47">
        <v>141973.0852</v>
      </c>
      <c r="E32" s="47">
        <v>183834.26689999999</v>
      </c>
      <c r="F32" s="48">
        <v>77.228847262316407</v>
      </c>
      <c r="G32" s="47">
        <v>134988.5263</v>
      </c>
      <c r="H32" s="48">
        <v>5.1741870894103998</v>
      </c>
      <c r="I32" s="47">
        <v>38531.090199999999</v>
      </c>
      <c r="J32" s="48">
        <v>27.139714647829599</v>
      </c>
      <c r="K32" s="47">
        <v>39902.252999999997</v>
      </c>
      <c r="L32" s="48">
        <v>29.559736737417801</v>
      </c>
      <c r="M32" s="48">
        <v>-3.4363042106921003E-2</v>
      </c>
      <c r="N32" s="47">
        <v>1181160.7553000001</v>
      </c>
      <c r="O32" s="47">
        <v>1181160.7553000001</v>
      </c>
      <c r="P32" s="47">
        <v>29907</v>
      </c>
      <c r="Q32" s="47">
        <v>24554</v>
      </c>
      <c r="R32" s="48">
        <v>21.800928565610501</v>
      </c>
      <c r="S32" s="47">
        <v>4.74715234560471</v>
      </c>
      <c r="T32" s="47">
        <v>4.7520975523336304</v>
      </c>
      <c r="U32" s="49">
        <v>-0.104172067144688</v>
      </c>
    </row>
    <row r="33" spans="1:21" ht="12" thickBot="1">
      <c r="A33" s="71"/>
      <c r="B33" s="60" t="s">
        <v>31</v>
      </c>
      <c r="C33" s="61"/>
      <c r="D33" s="47">
        <v>38.119799999999998</v>
      </c>
      <c r="E33" s="50"/>
      <c r="F33" s="50"/>
      <c r="G33" s="47">
        <v>59.419699999999999</v>
      </c>
      <c r="H33" s="48">
        <v>-35.846529013105098</v>
      </c>
      <c r="I33" s="47">
        <v>5.8212000000000002</v>
      </c>
      <c r="J33" s="48">
        <v>15.270804149024899</v>
      </c>
      <c r="K33" s="47">
        <v>8.0021000000000004</v>
      </c>
      <c r="L33" s="48">
        <v>13.467082465916199</v>
      </c>
      <c r="M33" s="48">
        <v>-0.27254095799852501</v>
      </c>
      <c r="N33" s="47">
        <v>263.18220000000002</v>
      </c>
      <c r="O33" s="47">
        <v>263.18220000000002</v>
      </c>
      <c r="P33" s="47">
        <v>7</v>
      </c>
      <c r="Q33" s="47">
        <v>4</v>
      </c>
      <c r="R33" s="48">
        <v>75</v>
      </c>
      <c r="S33" s="47">
        <v>5.4456857142857098</v>
      </c>
      <c r="T33" s="47">
        <v>5.7692500000000004</v>
      </c>
      <c r="U33" s="49">
        <v>-5.9416628628691601</v>
      </c>
    </row>
    <row r="34" spans="1:21" ht="12" thickBot="1">
      <c r="A34" s="71"/>
      <c r="B34" s="60" t="s">
        <v>32</v>
      </c>
      <c r="C34" s="61"/>
      <c r="D34" s="47">
        <v>284559.02169999998</v>
      </c>
      <c r="E34" s="47">
        <v>429281.0048</v>
      </c>
      <c r="F34" s="48">
        <v>66.287354557552504</v>
      </c>
      <c r="G34" s="47">
        <v>259832.11079999999</v>
      </c>
      <c r="H34" s="48">
        <v>9.5164954107743096</v>
      </c>
      <c r="I34" s="47">
        <v>35062.642</v>
      </c>
      <c r="J34" s="48">
        <v>12.3217467471354</v>
      </c>
      <c r="K34" s="47">
        <v>32303.063399999999</v>
      </c>
      <c r="L34" s="48">
        <v>12.4322830232729</v>
      </c>
      <c r="M34" s="48">
        <v>8.5427767819691997E-2</v>
      </c>
      <c r="N34" s="47">
        <v>3279979.4693</v>
      </c>
      <c r="O34" s="47">
        <v>3279979.4693</v>
      </c>
      <c r="P34" s="47">
        <v>14381</v>
      </c>
      <c r="Q34" s="47">
        <v>11575</v>
      </c>
      <c r="R34" s="48">
        <v>24.241900647948199</v>
      </c>
      <c r="S34" s="47">
        <v>19.787151220360201</v>
      </c>
      <c r="T34" s="47">
        <v>18.5381104535637</v>
      </c>
      <c r="U34" s="49">
        <v>6.3123829847283401</v>
      </c>
    </row>
    <row r="35" spans="1:21" ht="12" thickBot="1">
      <c r="A35" s="71"/>
      <c r="B35" s="60" t="s">
        <v>37</v>
      </c>
      <c r="C35" s="61"/>
      <c r="D35" s="50"/>
      <c r="E35" s="47">
        <v>901899.57929999998</v>
      </c>
      <c r="F35" s="50"/>
      <c r="G35" s="50"/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1"/>
    </row>
    <row r="36" spans="1:21" ht="12" thickBot="1">
      <c r="A36" s="71"/>
      <c r="B36" s="60" t="s">
        <v>38</v>
      </c>
      <c r="C36" s="61"/>
      <c r="D36" s="50"/>
      <c r="E36" s="47">
        <v>171845.6128</v>
      </c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1"/>
    </row>
    <row r="37" spans="1:21" ht="12" thickBot="1">
      <c r="A37" s="71"/>
      <c r="B37" s="60" t="s">
        <v>39</v>
      </c>
      <c r="C37" s="61"/>
      <c r="D37" s="50"/>
      <c r="E37" s="47">
        <v>490368.24440000003</v>
      </c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1"/>
    </row>
    <row r="38" spans="1:21" ht="12" customHeight="1" thickBot="1">
      <c r="A38" s="71"/>
      <c r="B38" s="60" t="s">
        <v>33</v>
      </c>
      <c r="C38" s="61"/>
      <c r="D38" s="47">
        <v>225305.12760000001</v>
      </c>
      <c r="E38" s="47">
        <v>393241.85769999999</v>
      </c>
      <c r="F38" s="48">
        <v>57.294289300169801</v>
      </c>
      <c r="G38" s="47">
        <v>213399.64</v>
      </c>
      <c r="H38" s="48">
        <v>5.5789633009690096</v>
      </c>
      <c r="I38" s="47">
        <v>12323.3541</v>
      </c>
      <c r="J38" s="48">
        <v>5.4696287791010798</v>
      </c>
      <c r="K38" s="47">
        <v>10718.8549</v>
      </c>
      <c r="L38" s="48">
        <v>5.0229020536304603</v>
      </c>
      <c r="M38" s="48">
        <v>0.14968942251471301</v>
      </c>
      <c r="N38" s="47">
        <v>2857659.8483000002</v>
      </c>
      <c r="O38" s="47">
        <v>2857659.8483000002</v>
      </c>
      <c r="P38" s="47">
        <v>420</v>
      </c>
      <c r="Q38" s="47">
        <v>301</v>
      </c>
      <c r="R38" s="48">
        <v>39.534883720930203</v>
      </c>
      <c r="S38" s="47">
        <v>536.44078000000002</v>
      </c>
      <c r="T38" s="47">
        <v>634.50889833887095</v>
      </c>
      <c r="U38" s="49">
        <v>-18.281257129420801</v>
      </c>
    </row>
    <row r="39" spans="1:21" ht="12" customHeight="1" thickBot="1">
      <c r="A39" s="71"/>
      <c r="B39" s="60" t="s">
        <v>34</v>
      </c>
      <c r="C39" s="61"/>
      <c r="D39" s="47">
        <v>631046.28150000004</v>
      </c>
      <c r="E39" s="47">
        <v>605765.24450000003</v>
      </c>
      <c r="F39" s="48">
        <v>104.17340499963299</v>
      </c>
      <c r="G39" s="47">
        <v>578100.79339999997</v>
      </c>
      <c r="H39" s="48">
        <v>9.1585219574964203</v>
      </c>
      <c r="I39" s="47">
        <v>43229.883099999999</v>
      </c>
      <c r="J39" s="48">
        <v>6.8505091254546899</v>
      </c>
      <c r="K39" s="47">
        <v>52488.1103</v>
      </c>
      <c r="L39" s="48">
        <v>9.0794046469475091</v>
      </c>
      <c r="M39" s="48">
        <v>-0.17638713123951</v>
      </c>
      <c r="N39" s="47">
        <v>7303449.4208000004</v>
      </c>
      <c r="O39" s="47">
        <v>7303449.4208000004</v>
      </c>
      <c r="P39" s="47">
        <v>3015</v>
      </c>
      <c r="Q39" s="47">
        <v>2235</v>
      </c>
      <c r="R39" s="48">
        <v>34.899328859060397</v>
      </c>
      <c r="S39" s="47">
        <v>209.30224925373099</v>
      </c>
      <c r="T39" s="47">
        <v>212.17268348993301</v>
      </c>
      <c r="U39" s="49">
        <v>-1.3714301907581301</v>
      </c>
    </row>
    <row r="40" spans="1:21" ht="12" thickBot="1">
      <c r="A40" s="71"/>
      <c r="B40" s="60" t="s">
        <v>40</v>
      </c>
      <c r="C40" s="61"/>
      <c r="D40" s="50"/>
      <c r="E40" s="47">
        <v>637790.39789999998</v>
      </c>
      <c r="F40" s="50"/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50"/>
      <c r="T40" s="50"/>
      <c r="U40" s="51"/>
    </row>
    <row r="41" spans="1:21" ht="12" thickBot="1">
      <c r="A41" s="71"/>
      <c r="B41" s="60" t="s">
        <v>41</v>
      </c>
      <c r="C41" s="61"/>
      <c r="D41" s="50"/>
      <c r="E41" s="47">
        <v>69561.150099999999</v>
      </c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1"/>
    </row>
    <row r="42" spans="1:21" ht="12" thickBot="1">
      <c r="A42" s="72"/>
      <c r="B42" s="60" t="s">
        <v>35</v>
      </c>
      <c r="C42" s="61"/>
      <c r="D42" s="52">
        <v>139102.67660000001</v>
      </c>
      <c r="E42" s="52">
        <v>0</v>
      </c>
      <c r="F42" s="53"/>
      <c r="G42" s="52">
        <v>45858.754000000001</v>
      </c>
      <c r="H42" s="54">
        <v>203.32851302501601</v>
      </c>
      <c r="I42" s="52">
        <v>16459.4689</v>
      </c>
      <c r="J42" s="54">
        <v>11.832604017628199</v>
      </c>
      <c r="K42" s="52">
        <v>6530.6813000000002</v>
      </c>
      <c r="L42" s="54">
        <v>14.240860752562099</v>
      </c>
      <c r="M42" s="54">
        <v>1.52032952519058</v>
      </c>
      <c r="N42" s="52">
        <v>467095.24369999999</v>
      </c>
      <c r="O42" s="52">
        <v>467095.24369999999</v>
      </c>
      <c r="P42" s="52">
        <v>53</v>
      </c>
      <c r="Q42" s="52">
        <v>29</v>
      </c>
      <c r="R42" s="54">
        <v>82.758620689655203</v>
      </c>
      <c r="S42" s="52">
        <v>2624.5788037735902</v>
      </c>
      <c r="T42" s="52">
        <v>1074.3479310344801</v>
      </c>
      <c r="U42" s="55">
        <v>59.065891658890202</v>
      </c>
    </row>
  </sheetData>
  <mergeCells count="40">
    <mergeCell ref="B29:C29"/>
    <mergeCell ref="B25:C25"/>
    <mergeCell ref="B26:C26"/>
    <mergeCell ref="B27:C27"/>
    <mergeCell ref="B28:C28"/>
    <mergeCell ref="B13:C13"/>
    <mergeCell ref="B14:C14"/>
    <mergeCell ref="B15:C15"/>
    <mergeCell ref="B21:C21"/>
    <mergeCell ref="B22:C22"/>
    <mergeCell ref="B23:C23"/>
    <mergeCell ref="B24:C24"/>
    <mergeCell ref="B42:C42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16:C16"/>
    <mergeCell ref="B17:C17"/>
    <mergeCell ref="B18:C18"/>
    <mergeCell ref="A1:U4"/>
    <mergeCell ref="W1:W4"/>
    <mergeCell ref="B6:C6"/>
    <mergeCell ref="A7:C7"/>
    <mergeCell ref="A8:A42"/>
    <mergeCell ref="B8:C8"/>
    <mergeCell ref="B9:C9"/>
    <mergeCell ref="B10:C10"/>
    <mergeCell ref="B11:C11"/>
    <mergeCell ref="B12:C12"/>
    <mergeCell ref="B30:C30"/>
    <mergeCell ref="B19:C19"/>
    <mergeCell ref="B20:C20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H33"/>
  <sheetViews>
    <sheetView workbookViewId="0">
      <selection sqref="A1:H31"/>
    </sheetView>
  </sheetViews>
  <sheetFormatPr defaultRowHeight="13.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>
      <c r="A1" s="30" t="s">
        <v>64</v>
      </c>
      <c r="B1" s="31" t="s">
        <v>65</v>
      </c>
      <c r="C1" s="30" t="s">
        <v>66</v>
      </c>
      <c r="D1" s="30" t="s">
        <v>67</v>
      </c>
      <c r="E1" s="30" t="s">
        <v>68</v>
      </c>
      <c r="F1" s="30" t="s">
        <v>69</v>
      </c>
      <c r="G1" s="30" t="s">
        <v>68</v>
      </c>
      <c r="H1" s="30" t="s">
        <v>70</v>
      </c>
    </row>
    <row r="2" spans="1:8" ht="14.25">
      <c r="A2" s="32">
        <v>1</v>
      </c>
      <c r="B2" s="33">
        <v>12</v>
      </c>
      <c r="C2" s="32">
        <v>77050.5</v>
      </c>
      <c r="D2" s="32">
        <v>850485.57782222203</v>
      </c>
      <c r="E2" s="32">
        <v>751799.93649658095</v>
      </c>
      <c r="F2" s="32">
        <v>98685.641325641001</v>
      </c>
      <c r="G2" s="32">
        <v>751799.93649658095</v>
      </c>
      <c r="H2" s="32">
        <v>0.116034467719415</v>
      </c>
    </row>
    <row r="3" spans="1:8" ht="14.25">
      <c r="A3" s="32">
        <v>2</v>
      </c>
      <c r="B3" s="33">
        <v>13</v>
      </c>
      <c r="C3" s="32">
        <v>12178.599</v>
      </c>
      <c r="D3" s="32">
        <v>79028.880474820398</v>
      </c>
      <c r="E3" s="32">
        <v>60300.852487557699</v>
      </c>
      <c r="F3" s="32">
        <v>18728.0279872627</v>
      </c>
      <c r="G3" s="32">
        <v>60300.852487557699</v>
      </c>
      <c r="H3" s="32">
        <v>0.23697701238763799</v>
      </c>
    </row>
    <row r="4" spans="1:8" ht="14.25">
      <c r="A4" s="32">
        <v>3</v>
      </c>
      <c r="B4" s="33">
        <v>14</v>
      </c>
      <c r="C4" s="32">
        <v>103125</v>
      </c>
      <c r="D4" s="32">
        <v>106968.3756</v>
      </c>
      <c r="E4" s="32">
        <v>77591.340168376104</v>
      </c>
      <c r="F4" s="32">
        <v>29377.035431623899</v>
      </c>
      <c r="G4" s="32">
        <v>77591.340168376104</v>
      </c>
      <c r="H4" s="32">
        <v>0.27463290217173197</v>
      </c>
    </row>
    <row r="5" spans="1:8" ht="14.25">
      <c r="A5" s="32">
        <v>4</v>
      </c>
      <c r="B5" s="33">
        <v>15</v>
      </c>
      <c r="C5" s="32">
        <v>4971</v>
      </c>
      <c r="D5" s="32">
        <v>79142.311782906007</v>
      </c>
      <c r="E5" s="32">
        <v>67222.7664615385</v>
      </c>
      <c r="F5" s="32">
        <v>11919.545321367499</v>
      </c>
      <c r="G5" s="32">
        <v>67222.7664615385</v>
      </c>
      <c r="H5" s="32">
        <v>0.150609011195728</v>
      </c>
    </row>
    <row r="6" spans="1:8" ht="14.25">
      <c r="A6" s="32">
        <v>5</v>
      </c>
      <c r="B6" s="33">
        <v>16</v>
      </c>
      <c r="C6" s="32">
        <v>2704</v>
      </c>
      <c r="D6" s="32">
        <v>253383.34422905999</v>
      </c>
      <c r="E6" s="32">
        <v>260070.42526666701</v>
      </c>
      <c r="F6" s="32">
        <v>-6687.0810376068403</v>
      </c>
      <c r="G6" s="32">
        <v>260070.42526666701</v>
      </c>
      <c r="H6" s="32">
        <v>-2.6391162599707699E-2</v>
      </c>
    </row>
    <row r="7" spans="1:8" ht="14.25">
      <c r="A7" s="32">
        <v>6</v>
      </c>
      <c r="B7" s="33">
        <v>17</v>
      </c>
      <c r="C7" s="32">
        <v>17693</v>
      </c>
      <c r="D7" s="32">
        <v>394912.01126837602</v>
      </c>
      <c r="E7" s="32">
        <v>327059.13092820498</v>
      </c>
      <c r="F7" s="32">
        <v>67852.880340170901</v>
      </c>
      <c r="G7" s="32">
        <v>327059.13092820498</v>
      </c>
      <c r="H7" s="32">
        <v>0.17181771737517301</v>
      </c>
    </row>
    <row r="8" spans="1:8" ht="14.25">
      <c r="A8" s="32">
        <v>7</v>
      </c>
      <c r="B8" s="33">
        <v>18</v>
      </c>
      <c r="C8" s="32">
        <v>49113</v>
      </c>
      <c r="D8" s="32">
        <v>181926.67623675201</v>
      </c>
      <c r="E8" s="32">
        <v>151387.67771282099</v>
      </c>
      <c r="F8" s="32">
        <v>30538.998523931601</v>
      </c>
      <c r="G8" s="32">
        <v>151387.67771282099</v>
      </c>
      <c r="H8" s="32">
        <v>0.167864323999353</v>
      </c>
    </row>
    <row r="9" spans="1:8" ht="14.25">
      <c r="A9" s="32">
        <v>8</v>
      </c>
      <c r="B9" s="33">
        <v>19</v>
      </c>
      <c r="C9" s="32">
        <v>18405</v>
      </c>
      <c r="D9" s="32">
        <v>185065.172380342</v>
      </c>
      <c r="E9" s="32">
        <v>165089.60914871801</v>
      </c>
      <c r="F9" s="32">
        <v>19975.563231623899</v>
      </c>
      <c r="G9" s="32">
        <v>165089.60914871801</v>
      </c>
      <c r="H9" s="32">
        <v>0.107937992733558</v>
      </c>
    </row>
    <row r="10" spans="1:8" ht="14.25">
      <c r="A10" s="32">
        <v>9</v>
      </c>
      <c r="B10" s="33">
        <v>21</v>
      </c>
      <c r="C10" s="32">
        <v>111903</v>
      </c>
      <c r="D10" s="32">
        <v>501962.57130000001</v>
      </c>
      <c r="E10" s="32">
        <v>465612.39929999999</v>
      </c>
      <c r="F10" s="32">
        <v>36350.171999999999</v>
      </c>
      <c r="G10" s="32">
        <v>465612.39929999999</v>
      </c>
      <c r="H10" s="32">
        <v>7.24161004790837E-2</v>
      </c>
    </row>
    <row r="11" spans="1:8" ht="14.25">
      <c r="A11" s="32">
        <v>10</v>
      </c>
      <c r="B11" s="33">
        <v>22</v>
      </c>
      <c r="C11" s="32">
        <v>34979</v>
      </c>
      <c r="D11" s="32">
        <v>633674.90303333302</v>
      </c>
      <c r="E11" s="32">
        <v>599689.226864103</v>
      </c>
      <c r="F11" s="32">
        <v>33985.676169230799</v>
      </c>
      <c r="G11" s="32">
        <v>599689.226864103</v>
      </c>
      <c r="H11" s="32">
        <v>5.3632668749456602E-2</v>
      </c>
    </row>
    <row r="12" spans="1:8" ht="14.25">
      <c r="A12" s="32">
        <v>11</v>
      </c>
      <c r="B12" s="33">
        <v>23</v>
      </c>
      <c r="C12" s="32">
        <v>170215.946</v>
      </c>
      <c r="D12" s="32">
        <v>1929286.3439735</v>
      </c>
      <c r="E12" s="32">
        <v>1640432.66485726</v>
      </c>
      <c r="F12" s="32">
        <v>288853.67911623901</v>
      </c>
      <c r="G12" s="32">
        <v>1640432.66485726</v>
      </c>
      <c r="H12" s="32">
        <v>0.14972048084957901</v>
      </c>
    </row>
    <row r="13" spans="1:8" ht="14.25">
      <c r="A13" s="32">
        <v>12</v>
      </c>
      <c r="B13" s="33">
        <v>24</v>
      </c>
      <c r="C13" s="32">
        <v>28585.018</v>
      </c>
      <c r="D13" s="32">
        <v>933073.328332479</v>
      </c>
      <c r="E13" s="32">
        <v>880932.180096581</v>
      </c>
      <c r="F13" s="32">
        <v>52141.148235897403</v>
      </c>
      <c r="G13" s="32">
        <v>880932.180096581</v>
      </c>
      <c r="H13" s="32">
        <v>5.58810831396074E-2</v>
      </c>
    </row>
    <row r="14" spans="1:8" ht="14.25">
      <c r="A14" s="32">
        <v>13</v>
      </c>
      <c r="B14" s="33">
        <v>25</v>
      </c>
      <c r="C14" s="32">
        <v>87931</v>
      </c>
      <c r="D14" s="32">
        <v>1107937.4624000001</v>
      </c>
      <c r="E14" s="32">
        <v>1036198.1702000001</v>
      </c>
      <c r="F14" s="32">
        <v>71739.292199999996</v>
      </c>
      <c r="G14" s="32">
        <v>1036198.1702000001</v>
      </c>
      <c r="H14" s="32">
        <v>6.4750308239058196E-2</v>
      </c>
    </row>
    <row r="15" spans="1:8" ht="14.25">
      <c r="A15" s="32">
        <v>14</v>
      </c>
      <c r="B15" s="33">
        <v>26</v>
      </c>
      <c r="C15" s="32">
        <v>72766</v>
      </c>
      <c r="D15" s="32">
        <v>392135.66301051399</v>
      </c>
      <c r="E15" s="32">
        <v>335013.05105788499</v>
      </c>
      <c r="F15" s="32">
        <v>57122.611952628402</v>
      </c>
      <c r="G15" s="32">
        <v>335013.05105788499</v>
      </c>
      <c r="H15" s="32">
        <v>0.14567053532975099</v>
      </c>
    </row>
    <row r="16" spans="1:8" ht="14.25">
      <c r="A16" s="32">
        <v>15</v>
      </c>
      <c r="B16" s="33">
        <v>27</v>
      </c>
      <c r="C16" s="32">
        <v>139751.24600000001</v>
      </c>
      <c r="D16" s="32">
        <v>1041670.69653333</v>
      </c>
      <c r="E16" s="32">
        <v>905700.28940000001</v>
      </c>
      <c r="F16" s="32">
        <v>135970.40713333301</v>
      </c>
      <c r="G16" s="32">
        <v>905700.28940000001</v>
      </c>
      <c r="H16" s="32">
        <v>0.13053108586604301</v>
      </c>
    </row>
    <row r="17" spans="1:8" ht="14.25">
      <c r="A17" s="32">
        <v>16</v>
      </c>
      <c r="B17" s="33">
        <v>29</v>
      </c>
      <c r="C17" s="32">
        <v>181581</v>
      </c>
      <c r="D17" s="32">
        <v>2259925.60894359</v>
      </c>
      <c r="E17" s="32">
        <v>2089844.35438803</v>
      </c>
      <c r="F17" s="32">
        <v>170081.25455555599</v>
      </c>
      <c r="G17" s="32">
        <v>2089844.35438803</v>
      </c>
      <c r="H17" s="32">
        <v>7.5259669558353601E-2</v>
      </c>
    </row>
    <row r="18" spans="1:8" ht="14.25">
      <c r="A18" s="32">
        <v>17</v>
      </c>
      <c r="B18" s="33">
        <v>31</v>
      </c>
      <c r="C18" s="32">
        <v>39837.332999999999</v>
      </c>
      <c r="D18" s="32">
        <v>317712.31028903998</v>
      </c>
      <c r="E18" s="32">
        <v>262843.86869796598</v>
      </c>
      <c r="F18" s="32">
        <v>54868.441591074101</v>
      </c>
      <c r="G18" s="32">
        <v>262843.86869796598</v>
      </c>
      <c r="H18" s="32">
        <v>0.17269850683833199</v>
      </c>
    </row>
    <row r="19" spans="1:8" ht="14.25">
      <c r="A19" s="32">
        <v>18</v>
      </c>
      <c r="B19" s="33">
        <v>32</v>
      </c>
      <c r="C19" s="32">
        <v>20133.66</v>
      </c>
      <c r="D19" s="32">
        <v>326067.28401409101</v>
      </c>
      <c r="E19" s="32">
        <v>294000.90062106599</v>
      </c>
      <c r="F19" s="32">
        <v>32066.383393025098</v>
      </c>
      <c r="G19" s="32">
        <v>294000.90062106599</v>
      </c>
      <c r="H19" s="32">
        <v>9.8342841999565098E-2</v>
      </c>
    </row>
    <row r="20" spans="1:8" ht="14.25">
      <c r="A20" s="32">
        <v>19</v>
      </c>
      <c r="B20" s="33">
        <v>33</v>
      </c>
      <c r="C20" s="32">
        <v>47008.970999999998</v>
      </c>
      <c r="D20" s="32">
        <v>739111.332619961</v>
      </c>
      <c r="E20" s="32">
        <v>572796.46969596797</v>
      </c>
      <c r="F20" s="32">
        <v>166314.862923993</v>
      </c>
      <c r="G20" s="32">
        <v>572796.46969596797</v>
      </c>
      <c r="H20" s="32">
        <v>0.22502004174993401</v>
      </c>
    </row>
    <row r="21" spans="1:8" ht="14.25">
      <c r="A21" s="32">
        <v>20</v>
      </c>
      <c r="B21" s="33">
        <v>34</v>
      </c>
      <c r="C21" s="32">
        <v>48981.983</v>
      </c>
      <c r="D21" s="32">
        <v>272764.646875993</v>
      </c>
      <c r="E21" s="32">
        <v>194193.162443048</v>
      </c>
      <c r="F21" s="32">
        <v>78571.484432944504</v>
      </c>
      <c r="G21" s="32">
        <v>194193.162443048</v>
      </c>
      <c r="H21" s="32">
        <v>0.28805596814995399</v>
      </c>
    </row>
    <row r="22" spans="1:8" ht="14.25">
      <c r="A22" s="32">
        <v>21</v>
      </c>
      <c r="B22" s="33">
        <v>35</v>
      </c>
      <c r="C22" s="32">
        <v>46393.108999999997</v>
      </c>
      <c r="D22" s="32">
        <v>1063497.3176407099</v>
      </c>
      <c r="E22" s="32">
        <v>1010159.50825221</v>
      </c>
      <c r="F22" s="32">
        <v>53337.809388495603</v>
      </c>
      <c r="G22" s="32">
        <v>1010159.50825221</v>
      </c>
      <c r="H22" s="32">
        <v>5.0153214778972499E-2</v>
      </c>
    </row>
    <row r="23" spans="1:8" ht="14.25">
      <c r="A23" s="32">
        <v>22</v>
      </c>
      <c r="B23" s="33">
        <v>36</v>
      </c>
      <c r="C23" s="32">
        <v>125881.74099999999</v>
      </c>
      <c r="D23" s="32">
        <v>606822.59108230099</v>
      </c>
      <c r="E23" s="32">
        <v>501449.37727842201</v>
      </c>
      <c r="F23" s="32">
        <v>105373.213803879</v>
      </c>
      <c r="G23" s="32">
        <v>501449.37727842201</v>
      </c>
      <c r="H23" s="32">
        <v>0.17364748009124001</v>
      </c>
    </row>
    <row r="24" spans="1:8" ht="14.25">
      <c r="A24" s="32">
        <v>23</v>
      </c>
      <c r="B24" s="33">
        <v>37</v>
      </c>
      <c r="C24" s="32">
        <v>93720.725999999995</v>
      </c>
      <c r="D24" s="32">
        <v>877849.74455486704</v>
      </c>
      <c r="E24" s="32">
        <v>718618.324649018</v>
      </c>
      <c r="F24" s="32">
        <v>159231.419905849</v>
      </c>
      <c r="G24" s="32">
        <v>718618.324649018</v>
      </c>
      <c r="H24" s="32">
        <v>0.18138801189330001</v>
      </c>
    </row>
    <row r="25" spans="1:8" ht="14.25">
      <c r="A25" s="32">
        <v>24</v>
      </c>
      <c r="B25" s="33">
        <v>38</v>
      </c>
      <c r="C25" s="32">
        <v>195650.58100000001</v>
      </c>
      <c r="D25" s="32">
        <v>940855.74143008795</v>
      </c>
      <c r="E25" s="32">
        <v>915660.26080707996</v>
      </c>
      <c r="F25" s="32">
        <v>25195.4806230088</v>
      </c>
      <c r="G25" s="32">
        <v>915660.26080707996</v>
      </c>
      <c r="H25" s="32">
        <v>2.6779323878825499E-2</v>
      </c>
    </row>
    <row r="26" spans="1:8" ht="14.25">
      <c r="A26" s="32">
        <v>25</v>
      </c>
      <c r="B26" s="33">
        <v>39</v>
      </c>
      <c r="C26" s="32">
        <v>101943.378</v>
      </c>
      <c r="D26" s="32">
        <v>141973.00063440701</v>
      </c>
      <c r="E26" s="32">
        <v>103441.98402904499</v>
      </c>
      <c r="F26" s="32">
        <v>38531.016605362398</v>
      </c>
      <c r="G26" s="32">
        <v>103441.98402904499</v>
      </c>
      <c r="H26" s="32">
        <v>0.27139678976415399</v>
      </c>
    </row>
    <row r="27" spans="1:8" ht="14.25">
      <c r="A27" s="32">
        <v>26</v>
      </c>
      <c r="B27" s="33">
        <v>40</v>
      </c>
      <c r="C27" s="32">
        <v>8.0220000000000002</v>
      </c>
      <c r="D27" s="32">
        <v>38.119599999999998</v>
      </c>
      <c r="E27" s="32">
        <v>32.2986</v>
      </c>
      <c r="F27" s="32">
        <v>5.8209999999999997</v>
      </c>
      <c r="G27" s="32">
        <v>32.2986</v>
      </c>
      <c r="H27" s="32">
        <v>0.15270359605032599</v>
      </c>
    </row>
    <row r="28" spans="1:8" ht="14.25">
      <c r="A28" s="32">
        <v>27</v>
      </c>
      <c r="B28" s="33">
        <v>42</v>
      </c>
      <c r="C28" s="32">
        <v>16957.177</v>
      </c>
      <c r="D28" s="32">
        <v>284559.02140000003</v>
      </c>
      <c r="E28" s="32">
        <v>249496.38389999999</v>
      </c>
      <c r="F28" s="32">
        <v>35062.637499999997</v>
      </c>
      <c r="G28" s="32">
        <v>249496.38389999999</v>
      </c>
      <c r="H28" s="32">
        <v>0.123217451787315</v>
      </c>
    </row>
    <row r="29" spans="1:8" ht="14.25">
      <c r="A29" s="32">
        <v>28</v>
      </c>
      <c r="B29" s="33">
        <v>75</v>
      </c>
      <c r="C29" s="32">
        <v>424</v>
      </c>
      <c r="D29" s="32">
        <v>225305.12820512801</v>
      </c>
      <c r="E29" s="32">
        <v>212981.77658119699</v>
      </c>
      <c r="F29" s="32">
        <v>12323.3516239316</v>
      </c>
      <c r="G29" s="32">
        <v>212981.77658119699</v>
      </c>
      <c r="H29" s="32">
        <v>5.46962766542618E-2</v>
      </c>
    </row>
    <row r="30" spans="1:8" ht="14.25">
      <c r="A30" s="32">
        <v>29</v>
      </c>
      <c r="B30" s="33">
        <v>76</v>
      </c>
      <c r="C30" s="32">
        <v>3112</v>
      </c>
      <c r="D30" s="32">
        <v>631046.27179401706</v>
      </c>
      <c r="E30" s="32">
        <v>587816.38853931602</v>
      </c>
      <c r="F30" s="32">
        <v>43229.883254700901</v>
      </c>
      <c r="G30" s="32">
        <v>587816.38853931602</v>
      </c>
      <c r="H30" s="32">
        <v>6.8505092553358293E-2</v>
      </c>
    </row>
    <row r="31" spans="1:8" ht="14.25">
      <c r="A31" s="32">
        <v>30</v>
      </c>
      <c r="B31" s="33">
        <v>99</v>
      </c>
      <c r="C31" s="32">
        <v>54</v>
      </c>
      <c r="D31" s="32">
        <v>139102.67680205699</v>
      </c>
      <c r="E31" s="32">
        <v>122643.206943499</v>
      </c>
      <c r="F31" s="32">
        <v>16459.469858558401</v>
      </c>
      <c r="G31" s="32">
        <v>122643.206943499</v>
      </c>
      <c r="H31" s="32">
        <v>0.11832604689541799</v>
      </c>
    </row>
    <row r="32" spans="1:8" ht="14.25">
      <c r="A32" s="32"/>
      <c r="B32" s="33"/>
      <c r="C32" s="32"/>
      <c r="D32" s="32"/>
      <c r="E32" s="32"/>
      <c r="F32" s="32"/>
      <c r="G32" s="32"/>
      <c r="H32" s="32"/>
    </row>
    <row r="33" spans="1:8" ht="14.25">
      <c r="A33" s="32"/>
      <c r="B33" s="33"/>
      <c r="C33" s="32"/>
      <c r="D33" s="32"/>
      <c r="E33" s="32"/>
      <c r="F33" s="32"/>
      <c r="G33" s="32"/>
      <c r="H33" s="32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admin</cp:lastModifiedBy>
  <dcterms:created xsi:type="dcterms:W3CDTF">2013-06-21T00:28:37Z</dcterms:created>
  <dcterms:modified xsi:type="dcterms:W3CDTF">2014-01-09T05:13:32Z</dcterms:modified>
</cp:coreProperties>
</file>