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<sst xmlns="http://schemas.openxmlformats.org/spreadsheetml/2006/main" count="113" uniqueCount="71">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</sst>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312" Type="http://schemas.openxmlformats.org/officeDocument/2006/relationships/image" Target="cid:3176d9a713" TargetMode="External"/><Relationship Id="rId317" Type="http://schemas.openxmlformats.org/officeDocument/2006/relationships/hyperlink" Target="cid:5588ec4e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323" Type="http://schemas.openxmlformats.org/officeDocument/2006/relationships/hyperlink" Target="cid:756b0cf62" TargetMode="External"/><Relationship Id="rId328" Type="http://schemas.openxmlformats.org/officeDocument/2006/relationships/image" Target="cid:88fc8e9d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0" sqref="E30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31757940.0462</v>
      </c>
      <c r="F3" s="25">
        <f>RA!I7</f>
        <v>1390279.3688000001</v>
      </c>
      <c r="G3" s="16">
        <f>E3-F3</f>
        <v>30367660.6774</v>
      </c>
      <c r="H3" s="27">
        <f>RA!J7</f>
        <v>4.3777378720958797</v>
      </c>
      <c r="I3" s="20">
        <f>SUM(I4:I39)</f>
        <v>31757945.072281666</v>
      </c>
      <c r="J3" s="21">
        <f>SUM(J4:J39)</f>
        <v>30367660.693137731</v>
      </c>
      <c r="K3" s="22">
        <f>E3-I3</f>
        <v>-5.0260816663503647</v>
      </c>
      <c r="L3" s="22">
        <f>G3-J3</f>
        <v>-1.5737731009721756E-2</v>
      </c>
    </row>
    <row r="4" spans="1:12">
      <c r="A4" s="59">
        <f>RA!A8</f>
        <v>41651</v>
      </c>
      <c r="B4" s="12">
        <v>12</v>
      </c>
      <c r="C4" s="56" t="s">
        <v>6</v>
      </c>
      <c r="D4" s="56"/>
      <c r="E4" s="15">
        <f>VLOOKUP(C4,RA!B8:D39,3,0)</f>
        <v>1165289.0145</v>
      </c>
      <c r="F4" s="25">
        <f>VLOOKUP(C4,RA!B8:I43,8,0)</f>
        <v>135072.00529999999</v>
      </c>
      <c r="G4" s="16">
        <f t="shared" ref="G4:G39" si="0">E4-F4</f>
        <v>1030217.0092000001</v>
      </c>
      <c r="H4" s="27">
        <f>RA!J8</f>
        <v>11.5912879654114</v>
      </c>
      <c r="I4" s="20">
        <f>VLOOKUP(B4,RMS!B:D,3,FALSE)</f>
        <v>1165290.16673162</v>
      </c>
      <c r="J4" s="21">
        <f>VLOOKUP(B4,RMS!B:E,4,FALSE)</f>
        <v>1030217.01470171</v>
      </c>
      <c r="K4" s="22">
        <f t="shared" ref="K4:K39" si="1">E4-I4</f>
        <v>-1.1522316199261695</v>
      </c>
      <c r="L4" s="22">
        <f t="shared" ref="L4:L39" si="2">G4-J4</f>
        <v>-5.5017098784446716E-3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143899.11670000001</v>
      </c>
      <c r="F5" s="25">
        <f>VLOOKUP(C5,RA!B9:I44,8,0)</f>
        <v>31911.2605</v>
      </c>
      <c r="G5" s="16">
        <f t="shared" si="0"/>
        <v>111987.85620000001</v>
      </c>
      <c r="H5" s="27">
        <f>RA!J9</f>
        <v>22.176133691305701</v>
      </c>
      <c r="I5" s="20">
        <f>VLOOKUP(B5,RMS!B:D,3,FALSE)</f>
        <v>143899.18656202999</v>
      </c>
      <c r="J5" s="21">
        <f>VLOOKUP(B5,RMS!B:E,4,FALSE)</f>
        <v>111987.855279154</v>
      </c>
      <c r="K5" s="22">
        <f t="shared" si="1"/>
        <v>-6.9862029980868101E-2</v>
      </c>
      <c r="L5" s="22">
        <f t="shared" si="2"/>
        <v>9.2084601055830717E-4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209557.9455</v>
      </c>
      <c r="F6" s="25">
        <f>VLOOKUP(C6,RA!B10:I45,8,0)</f>
        <v>53430.596599999997</v>
      </c>
      <c r="G6" s="16">
        <f t="shared" si="0"/>
        <v>156127.34890000001</v>
      </c>
      <c r="H6" s="27">
        <f>RA!J10</f>
        <v>25.496812574925698</v>
      </c>
      <c r="I6" s="20">
        <f>VLOOKUP(B6,RMS!B:D,3,FALSE)</f>
        <v>209560.250725641</v>
      </c>
      <c r="J6" s="21">
        <f>VLOOKUP(B6,RMS!B:E,4,FALSE)</f>
        <v>156127.34884700901</v>
      </c>
      <c r="K6" s="22">
        <f t="shared" si="1"/>
        <v>-2.3052256410010159</v>
      </c>
      <c r="L6" s="22">
        <f t="shared" si="2"/>
        <v>5.2991003030911088E-5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118358.125</v>
      </c>
      <c r="F7" s="25">
        <f>VLOOKUP(C7,RA!B11:I46,8,0)</f>
        <v>13557.723900000001</v>
      </c>
      <c r="G7" s="16">
        <f t="shared" si="0"/>
        <v>104800.4011</v>
      </c>
      <c r="H7" s="27">
        <f>RA!J11</f>
        <v>11.4548315969014</v>
      </c>
      <c r="I7" s="20">
        <f>VLOOKUP(B7,RMS!B:D,3,FALSE)</f>
        <v>118358.166133333</v>
      </c>
      <c r="J7" s="21">
        <f>VLOOKUP(B7,RMS!B:E,4,FALSE)</f>
        <v>104800.400862393</v>
      </c>
      <c r="K7" s="22">
        <f t="shared" si="1"/>
        <v>-4.1133332997560501E-2</v>
      </c>
      <c r="L7" s="22">
        <f t="shared" si="2"/>
        <v>2.3760700423736125E-4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382764.8162</v>
      </c>
      <c r="F8" s="25">
        <f>VLOOKUP(C8,RA!B12:I47,8,0)</f>
        <v>-24905.002100000002</v>
      </c>
      <c r="G8" s="16">
        <f t="shared" si="0"/>
        <v>407669.81829999998</v>
      </c>
      <c r="H8" s="27">
        <f>RA!J12</f>
        <v>-6.5066069413722696</v>
      </c>
      <c r="I8" s="20">
        <f>VLOOKUP(B8,RMS!B:D,3,FALSE)</f>
        <v>382764.80605555599</v>
      </c>
      <c r="J8" s="21">
        <f>VLOOKUP(B8,RMS!B:E,4,FALSE)</f>
        <v>407669.81829829101</v>
      </c>
      <c r="K8" s="22">
        <f t="shared" si="1"/>
        <v>1.0144444007892162E-2</v>
      </c>
      <c r="L8" s="22">
        <f t="shared" si="2"/>
        <v>1.7089769244194031E-6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1013497.4987</v>
      </c>
      <c r="F9" s="25">
        <f>VLOOKUP(C9,RA!B13:I48,8,0)</f>
        <v>5836.9358000000002</v>
      </c>
      <c r="G9" s="16">
        <f t="shared" si="0"/>
        <v>1007660.5629</v>
      </c>
      <c r="H9" s="27">
        <f>RA!J13</f>
        <v>0.57592009920961396</v>
      </c>
      <c r="I9" s="20">
        <f>VLOOKUP(B9,RMS!B:D,3,FALSE)</f>
        <v>1013497.83474359</v>
      </c>
      <c r="J9" s="21">
        <f>VLOOKUP(B9,RMS!B:E,4,FALSE)</f>
        <v>1007660.5624359</v>
      </c>
      <c r="K9" s="22">
        <f t="shared" si="1"/>
        <v>-0.33604358998127282</v>
      </c>
      <c r="L9" s="22">
        <f t="shared" si="2"/>
        <v>4.6410004142671824E-4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331382.1262</v>
      </c>
      <c r="F10" s="25">
        <f>VLOOKUP(C10,RA!B14:I49,8,0)</f>
        <v>52705.405200000001</v>
      </c>
      <c r="G10" s="16">
        <f t="shared" si="0"/>
        <v>278676.72100000002</v>
      </c>
      <c r="H10" s="27">
        <f>RA!J14</f>
        <v>15.9047217797711</v>
      </c>
      <c r="I10" s="20">
        <f>VLOOKUP(B10,RMS!B:D,3,FALSE)</f>
        <v>331382.12737008499</v>
      </c>
      <c r="J10" s="21">
        <f>VLOOKUP(B10,RMS!B:E,4,FALSE)</f>
        <v>278676.72324017098</v>
      </c>
      <c r="K10" s="22">
        <f t="shared" si="1"/>
        <v>-1.1700849863700569E-3</v>
      </c>
      <c r="L10" s="22">
        <f t="shared" si="2"/>
        <v>-2.2401709575206041E-3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160366.98439999999</v>
      </c>
      <c r="F11" s="25">
        <f>VLOOKUP(C11,RA!B15:I50,8,0)</f>
        <v>15888.9722</v>
      </c>
      <c r="G11" s="16">
        <f t="shared" si="0"/>
        <v>144478.0122</v>
      </c>
      <c r="H11" s="27">
        <f>RA!J15</f>
        <v>9.9078823857961105</v>
      </c>
      <c r="I11" s="20">
        <f>VLOOKUP(B11,RMS!B:D,3,FALSE)</f>
        <v>160367.05329914499</v>
      </c>
      <c r="J11" s="21">
        <f>VLOOKUP(B11,RMS!B:E,4,FALSE)</f>
        <v>144478.00668547</v>
      </c>
      <c r="K11" s="22">
        <f t="shared" si="1"/>
        <v>-6.8899145000614226E-2</v>
      </c>
      <c r="L11" s="22">
        <f t="shared" si="2"/>
        <v>5.514529999345541E-3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818711.50569999998</v>
      </c>
      <c r="F12" s="25">
        <f>VLOOKUP(C12,RA!B16:I51,8,0)</f>
        <v>57470.335899999998</v>
      </c>
      <c r="G12" s="16">
        <f t="shared" si="0"/>
        <v>761241.16980000003</v>
      </c>
      <c r="H12" s="27">
        <f>RA!J16</f>
        <v>7.0196077006225499</v>
      </c>
      <c r="I12" s="20">
        <f>VLOOKUP(B12,RMS!B:D,3,FALSE)</f>
        <v>818711.25989999995</v>
      </c>
      <c r="J12" s="21">
        <f>VLOOKUP(B12,RMS!B:E,4,FALSE)</f>
        <v>761241.16980000003</v>
      </c>
      <c r="K12" s="22">
        <f t="shared" si="1"/>
        <v>0.24580000003334135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833059.91940000001</v>
      </c>
      <c r="F13" s="25">
        <f>VLOOKUP(C13,RA!B17:I52,8,0)</f>
        <v>2890.2710000000002</v>
      </c>
      <c r="G13" s="16">
        <f t="shared" si="0"/>
        <v>830169.64840000006</v>
      </c>
      <c r="H13" s="27">
        <f>RA!J17</f>
        <v>0.34694635196009399</v>
      </c>
      <c r="I13" s="20">
        <f>VLOOKUP(B13,RMS!B:D,3,FALSE)</f>
        <v>833059.99562307703</v>
      </c>
      <c r="J13" s="21">
        <f>VLOOKUP(B13,RMS!B:E,4,FALSE)</f>
        <v>830169.64888461505</v>
      </c>
      <c r="K13" s="22">
        <f t="shared" si="1"/>
        <v>-7.6223077019676566E-2</v>
      </c>
      <c r="L13" s="22">
        <f t="shared" si="2"/>
        <v>-4.8461498226970434E-4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5147305.4458999997</v>
      </c>
      <c r="F14" s="25">
        <f>VLOOKUP(C14,RA!B18:I53,8,0)</f>
        <v>175997.5888</v>
      </c>
      <c r="G14" s="16">
        <f t="shared" si="0"/>
        <v>4971307.8570999997</v>
      </c>
      <c r="H14" s="27">
        <f>RA!J18</f>
        <v>3.41921789273625</v>
      </c>
      <c r="I14" s="20">
        <f>VLOOKUP(B14,RMS!B:D,3,FALSE)</f>
        <v>5147305.6357640997</v>
      </c>
      <c r="J14" s="21">
        <f>VLOOKUP(B14,RMS!B:E,4,FALSE)</f>
        <v>4971307.8622179497</v>
      </c>
      <c r="K14" s="22">
        <f t="shared" si="1"/>
        <v>-0.18986409995704889</v>
      </c>
      <c r="L14" s="22">
        <f t="shared" si="2"/>
        <v>-5.1179500296711922E-3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849609.13749999995</v>
      </c>
      <c r="F15" s="25">
        <f>VLOOKUP(C15,RA!B19:I54,8,0)</f>
        <v>69887.704899999997</v>
      </c>
      <c r="G15" s="16">
        <f t="shared" si="0"/>
        <v>779721.43259999994</v>
      </c>
      <c r="H15" s="27">
        <f>RA!J19</f>
        <v>8.2258654968856195</v>
      </c>
      <c r="I15" s="20">
        <f>VLOOKUP(B15,RMS!B:D,3,FALSE)</f>
        <v>849609.11586923106</v>
      </c>
      <c r="J15" s="21">
        <f>VLOOKUP(B15,RMS!B:E,4,FALSE)</f>
        <v>779721.43309572595</v>
      </c>
      <c r="K15" s="22">
        <f t="shared" si="1"/>
        <v>2.1630768897011876E-2</v>
      </c>
      <c r="L15" s="22">
        <f t="shared" si="2"/>
        <v>-4.9572600983083248E-4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1677968.2508</v>
      </c>
      <c r="F16" s="25">
        <f>VLOOKUP(C16,RA!B20:I55,8,0)</f>
        <v>111727.3499</v>
      </c>
      <c r="G16" s="16">
        <f t="shared" si="0"/>
        <v>1566240.9009</v>
      </c>
      <c r="H16" s="27">
        <f>RA!J20</f>
        <v>6.6584901023444303</v>
      </c>
      <c r="I16" s="20">
        <f>VLOOKUP(B16,RMS!B:D,3,FALSE)</f>
        <v>1677968.4712</v>
      </c>
      <c r="J16" s="21">
        <f>VLOOKUP(B16,RMS!B:E,4,FALSE)</f>
        <v>1566240.9009</v>
      </c>
      <c r="K16" s="22">
        <f t="shared" si="1"/>
        <v>-0.2203999999910593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622224.88139999995</v>
      </c>
      <c r="F17" s="25">
        <f>VLOOKUP(C17,RA!B21:I56,8,0)</f>
        <v>21357.741099999999</v>
      </c>
      <c r="G17" s="16">
        <f t="shared" si="0"/>
        <v>600867.14029999997</v>
      </c>
      <c r="H17" s="27">
        <f>RA!J21</f>
        <v>3.4324794360433302</v>
      </c>
      <c r="I17" s="20">
        <f>VLOOKUP(B17,RMS!B:D,3,FALSE)</f>
        <v>622224.68748559104</v>
      </c>
      <c r="J17" s="21">
        <f>VLOOKUP(B17,RMS!B:E,4,FALSE)</f>
        <v>600867.14006419305</v>
      </c>
      <c r="K17" s="22">
        <f t="shared" si="1"/>
        <v>0.19391440891195089</v>
      </c>
      <c r="L17" s="22">
        <f t="shared" si="2"/>
        <v>2.3580691777169704E-4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1653280.2353999999</v>
      </c>
      <c r="F18" s="25">
        <f>VLOOKUP(C18,RA!B22:I57,8,0)</f>
        <v>172354.12659999999</v>
      </c>
      <c r="G18" s="16">
        <f t="shared" si="0"/>
        <v>1480926.1087999998</v>
      </c>
      <c r="H18" s="27">
        <f>RA!J22</f>
        <v>10.424979559397</v>
      </c>
      <c r="I18" s="20">
        <f>VLOOKUP(B18,RMS!B:D,3,FALSE)</f>
        <v>1653280.6026000001</v>
      </c>
      <c r="J18" s="21">
        <f>VLOOKUP(B18,RMS!B:E,4,FALSE)</f>
        <v>1480926.1100999999</v>
      </c>
      <c r="K18" s="22">
        <f t="shared" si="1"/>
        <v>-0.36720000021159649</v>
      </c>
      <c r="L18" s="22">
        <f t="shared" si="2"/>
        <v>-1.3000001199543476E-3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3654995.3045999999</v>
      </c>
      <c r="F19" s="25">
        <f>VLOOKUP(C19,RA!B23:I58,8,0)</f>
        <v>94626.419800000003</v>
      </c>
      <c r="G19" s="16">
        <f t="shared" si="0"/>
        <v>3560368.8848000001</v>
      </c>
      <c r="H19" s="27">
        <f>RA!J23</f>
        <v>2.5889614599752799</v>
      </c>
      <c r="I19" s="20">
        <f>VLOOKUP(B19,RMS!B:D,3,FALSE)</f>
        <v>3654996.3962623901</v>
      </c>
      <c r="J19" s="21">
        <f>VLOOKUP(B19,RMS!B:E,4,FALSE)</f>
        <v>3560368.9277290599</v>
      </c>
      <c r="K19" s="22">
        <f t="shared" si="1"/>
        <v>-1.0916623901575804</v>
      </c>
      <c r="L19" s="22">
        <f t="shared" si="2"/>
        <v>-4.2929059825837612E-2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410710.55229999998</v>
      </c>
      <c r="F20" s="25">
        <f>VLOOKUP(C20,RA!B24:I59,8,0)</f>
        <v>74882.413799999995</v>
      </c>
      <c r="G20" s="16">
        <f t="shared" si="0"/>
        <v>335828.1385</v>
      </c>
      <c r="H20" s="27">
        <f>RA!J24</f>
        <v>18.232405615257399</v>
      </c>
      <c r="I20" s="20">
        <f>VLOOKUP(B20,RMS!B:D,3,FALSE)</f>
        <v>410710.558602451</v>
      </c>
      <c r="J20" s="21">
        <f>VLOOKUP(B20,RMS!B:E,4,FALSE)</f>
        <v>335828.11886908399</v>
      </c>
      <c r="K20" s="22">
        <f t="shared" si="1"/>
        <v>-6.3024510163813829E-3</v>
      </c>
      <c r="L20" s="22">
        <f t="shared" si="2"/>
        <v>1.9630916009191424E-2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1282721.7601999999</v>
      </c>
      <c r="F21" s="25">
        <f>VLOOKUP(C21,RA!B25:I60,8,0)</f>
        <v>-64837.295299999998</v>
      </c>
      <c r="G21" s="16">
        <f t="shared" si="0"/>
        <v>1347559.0554999998</v>
      </c>
      <c r="H21" s="27">
        <f>RA!J25</f>
        <v>-5.05466558000004</v>
      </c>
      <c r="I21" s="20">
        <f>VLOOKUP(B21,RMS!B:D,3,FALSE)</f>
        <v>1282721.7709582101</v>
      </c>
      <c r="J21" s="21">
        <f>VLOOKUP(B21,RMS!B:E,4,FALSE)</f>
        <v>1347559.0130791699</v>
      </c>
      <c r="K21" s="22">
        <f t="shared" si="1"/>
        <v>-1.0758210206404328E-2</v>
      </c>
      <c r="L21" s="22">
        <f t="shared" si="2"/>
        <v>4.2420829879119992E-2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1110247.5686000001</v>
      </c>
      <c r="F22" s="25">
        <f>VLOOKUP(C22,RA!B26:I61,8,0)</f>
        <v>215985.68220000001</v>
      </c>
      <c r="G22" s="16">
        <f t="shared" si="0"/>
        <v>894261.88640000008</v>
      </c>
      <c r="H22" s="27">
        <f>RA!J26</f>
        <v>19.453830686821799</v>
      </c>
      <c r="I22" s="20">
        <f>VLOOKUP(B22,RMS!B:D,3,FALSE)</f>
        <v>1110247.61573301</v>
      </c>
      <c r="J22" s="21">
        <f>VLOOKUP(B22,RMS!B:E,4,FALSE)</f>
        <v>894261.88191469898</v>
      </c>
      <c r="K22" s="22">
        <f t="shared" si="1"/>
        <v>-4.7133009880781174E-2</v>
      </c>
      <c r="L22" s="22">
        <f t="shared" si="2"/>
        <v>4.4853010913357139E-3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356273.92129999999</v>
      </c>
      <c r="F23" s="25">
        <f>VLOOKUP(C23,RA!B27:I62,8,0)</f>
        <v>101740.8903</v>
      </c>
      <c r="G23" s="16">
        <f t="shared" si="0"/>
        <v>254533.03099999999</v>
      </c>
      <c r="H23" s="27">
        <f>RA!J27</f>
        <v>28.556928873368001</v>
      </c>
      <c r="I23" s="20">
        <f>VLOOKUP(B23,RMS!B:D,3,FALSE)</f>
        <v>356273.851411346</v>
      </c>
      <c r="J23" s="21">
        <f>VLOOKUP(B23,RMS!B:E,4,FALSE)</f>
        <v>254533.03434422001</v>
      </c>
      <c r="K23" s="22">
        <f t="shared" si="1"/>
        <v>6.9888653990346938E-2</v>
      </c>
      <c r="L23" s="22">
        <f t="shared" si="2"/>
        <v>-3.3442200219724327E-3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3794534.8588</v>
      </c>
      <c r="F24" s="25">
        <f>VLOOKUP(C24,RA!B28:I63,8,0)</f>
        <v>-407346.03730000003</v>
      </c>
      <c r="G24" s="16">
        <f t="shared" si="0"/>
        <v>4201880.8961000005</v>
      </c>
      <c r="H24" s="27">
        <f>RA!J28</f>
        <v>-10.735071687516999</v>
      </c>
      <c r="I24" s="20">
        <f>VLOOKUP(B24,RMS!B:D,3,FALSE)</f>
        <v>3794534.8601946901</v>
      </c>
      <c r="J24" s="21">
        <f>VLOOKUP(B24,RMS!B:E,4,FALSE)</f>
        <v>4201880.9505867697</v>
      </c>
      <c r="K24" s="22">
        <f t="shared" si="1"/>
        <v>-1.3946900144219398E-3</v>
      </c>
      <c r="L24" s="22">
        <f t="shared" si="2"/>
        <v>-5.4486769251525402E-2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856646.39630000002</v>
      </c>
      <c r="F25" s="25">
        <f>VLOOKUP(C25,RA!B29:I64,8,0)</f>
        <v>122735.4329</v>
      </c>
      <c r="G25" s="16">
        <f t="shared" si="0"/>
        <v>733910.96340000001</v>
      </c>
      <c r="H25" s="27">
        <f>RA!J29</f>
        <v>14.3274323489966</v>
      </c>
      <c r="I25" s="20">
        <f>VLOOKUP(B25,RMS!B:D,3,FALSE)</f>
        <v>856646.39242212404</v>
      </c>
      <c r="J25" s="21">
        <f>VLOOKUP(B25,RMS!B:E,4,FALSE)</f>
        <v>733911.00480828795</v>
      </c>
      <c r="K25" s="22">
        <f t="shared" si="1"/>
        <v>3.8778759771957994E-3</v>
      </c>
      <c r="L25" s="22">
        <f t="shared" si="2"/>
        <v>-4.1408287943340838E-2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1430962.7183000001</v>
      </c>
      <c r="F26" s="25">
        <f>VLOOKUP(C26,RA!B30:I65,8,0)</f>
        <v>178397.46419999999</v>
      </c>
      <c r="G26" s="16">
        <f t="shared" si="0"/>
        <v>1252565.2541</v>
      </c>
      <c r="H26" s="27">
        <f>RA!J30</f>
        <v>12.466954024626</v>
      </c>
      <c r="I26" s="20">
        <f>VLOOKUP(B26,RMS!B:D,3,FALSE)</f>
        <v>1430962.6943177001</v>
      </c>
      <c r="J26" s="21">
        <f>VLOOKUP(B26,RMS!B:E,4,FALSE)</f>
        <v>1252565.25637228</v>
      </c>
      <c r="K26" s="22">
        <f t="shared" si="1"/>
        <v>2.3982299957424402E-2</v>
      </c>
      <c r="L26" s="22">
        <f t="shared" si="2"/>
        <v>-2.2722799330949783E-3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1704070.3233</v>
      </c>
      <c r="F27" s="25">
        <f>VLOOKUP(C27,RA!B31:I66,8,0)</f>
        <v>3907.7447000000002</v>
      </c>
      <c r="G27" s="16">
        <f t="shared" si="0"/>
        <v>1700162.5786000001</v>
      </c>
      <c r="H27" s="27">
        <f>RA!J31</f>
        <v>0.22931827675001701</v>
      </c>
      <c r="I27" s="20">
        <f>VLOOKUP(B27,RMS!B:D,3,FALSE)</f>
        <v>1704070.0499150399</v>
      </c>
      <c r="J27" s="21">
        <f>VLOOKUP(B27,RMS!B:E,4,FALSE)</f>
        <v>1700162.52410354</v>
      </c>
      <c r="K27" s="22">
        <f t="shared" si="1"/>
        <v>0.273384960135445</v>
      </c>
      <c r="L27" s="22">
        <f t="shared" si="2"/>
        <v>5.4496460128575563E-2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181910.99650000001</v>
      </c>
      <c r="F28" s="25">
        <f>VLOOKUP(C28,RA!B32:I67,8,0)</f>
        <v>48717.7912</v>
      </c>
      <c r="G28" s="16">
        <f t="shared" si="0"/>
        <v>133193.2053</v>
      </c>
      <c r="H28" s="27">
        <f>RA!J32</f>
        <v>26.7811139168819</v>
      </c>
      <c r="I28" s="20">
        <f>VLOOKUP(B28,RMS!B:D,3,FALSE)</f>
        <v>181910.891783867</v>
      </c>
      <c r="J28" s="21">
        <f>VLOOKUP(B28,RMS!B:E,4,FALSE)</f>
        <v>133193.193720613</v>
      </c>
      <c r="K28" s="22">
        <f t="shared" si="1"/>
        <v>0.1047161330061499</v>
      </c>
      <c r="L28" s="22">
        <f t="shared" si="2"/>
        <v>1.1579387006349862E-2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40.674199999999999</v>
      </c>
      <c r="F29" s="25">
        <f>VLOOKUP(C29,RA!B33:I68,8,0)</f>
        <v>7.4893999999999998</v>
      </c>
      <c r="G29" s="16">
        <f t="shared" si="0"/>
        <v>33.184799999999996</v>
      </c>
      <c r="H29" s="27">
        <f>RA!J33</f>
        <v>18.413146417139099</v>
      </c>
      <c r="I29" s="20">
        <f>VLOOKUP(B29,RMS!B:D,3,FALSE)</f>
        <v>40.674100000000003</v>
      </c>
      <c r="J29" s="21">
        <f>VLOOKUP(B29,RMS!B:E,4,FALSE)</f>
        <v>33.184800000000003</v>
      </c>
      <c r="K29" s="22">
        <f t="shared" si="1"/>
        <v>9.9999999996214228E-5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8.39966298061033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465277.3247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465277.32490000001</v>
      </c>
      <c r="J31" s="21">
        <f>VLOOKUP(B31,RMS!B:E,4,FALSE)</f>
        <v>426195.58620000002</v>
      </c>
      <c r="K31" s="22">
        <f t="shared" si="1"/>
        <v>-2.0000000949949026E-4</v>
      </c>
      <c r="L31" s="22" t="e">
        <f t="shared" si="2"/>
        <v>#N/A</v>
      </c>
    </row>
    <row r="32" spans="1:12">
      <c r="A32" s="59"/>
      <c r="B32" s="12">
        <v>71</v>
      </c>
      <c r="C32" s="56" t="s">
        <v>37</v>
      </c>
      <c r="D32" s="56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59"/>
      <c r="B33" s="12">
        <v>72</v>
      </c>
      <c r="C33" s="56" t="s">
        <v>38</v>
      </c>
      <c r="D33" s="56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59"/>
      <c r="B34" s="12">
        <v>73</v>
      </c>
      <c r="C34" s="56" t="s">
        <v>39</v>
      </c>
      <c r="D34" s="56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5.4864682452157396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362675.21309999999</v>
      </c>
      <c r="F35" s="25">
        <f>VLOOKUP(C35,RA!B8:I74,8,0)</f>
        <v>19898.060399999998</v>
      </c>
      <c r="G35" s="16">
        <f t="shared" si="0"/>
        <v>342777.15269999998</v>
      </c>
      <c r="H35" s="27">
        <f>RA!J39</f>
        <v>6.2380653816213698</v>
      </c>
      <c r="I35" s="20">
        <f>VLOOKUP(B35,RMS!B:D,3,FALSE)</f>
        <v>362675.21367521398</v>
      </c>
      <c r="J35" s="21">
        <f>VLOOKUP(B35,RMS!B:E,4,FALSE)</f>
        <v>342777.15444444399</v>
      </c>
      <c r="K35" s="22">
        <f t="shared" si="1"/>
        <v>-5.7521398412063718E-4</v>
      </c>
      <c r="L35" s="22">
        <f t="shared" si="2"/>
        <v>-1.744444016367197E-3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910980.06070000003</v>
      </c>
      <c r="F36" s="25">
        <f>VLOOKUP(C36,RA!B8:I75,8,0)</f>
        <v>56827.531799999997</v>
      </c>
      <c r="G36" s="16">
        <f t="shared" si="0"/>
        <v>854152.52890000003</v>
      </c>
      <c r="H36" s="27">
        <f>RA!J40</f>
        <v>0</v>
      </c>
      <c r="I36" s="20">
        <f>VLOOKUP(B36,RMS!B:D,3,FALSE)</f>
        <v>910980.04815213697</v>
      </c>
      <c r="J36" s="21">
        <f>VLOOKUP(B36,RMS!B:E,4,FALSE)</f>
        <v>854152.53326837602</v>
      </c>
      <c r="K36" s="22">
        <f t="shared" si="1"/>
        <v>1.2547863065265119E-2</v>
      </c>
      <c r="L36" s="22">
        <f t="shared" si="2"/>
        <v>-4.3683759868144989E-3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9.6402977718941294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108617.37</v>
      </c>
      <c r="F39" s="25">
        <f>VLOOKUP(C39,RA!B8:I78,8,0)</f>
        <v>10471.037899999999</v>
      </c>
      <c r="G39" s="16">
        <f t="shared" si="0"/>
        <v>98146.3321</v>
      </c>
      <c r="H39" s="27">
        <f>RA!J43</f>
        <v>0</v>
      </c>
      <c r="I39" s="20">
        <f>VLOOKUP(B39,RMS!B:D,3,FALSE)</f>
        <v>108617.369790485</v>
      </c>
      <c r="J39" s="21">
        <f>VLOOKUP(B39,RMS!B:E,4,FALSE)</f>
        <v>98146.333484607807</v>
      </c>
      <c r="K39" s="22">
        <f t="shared" si="1"/>
        <v>2.0951499755028635E-4</v>
      </c>
      <c r="L39" s="22">
        <f t="shared" si="2"/>
        <v>-1.3846078072674572E-3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31757940.0462</v>
      </c>
      <c r="E7" s="44">
        <v>24136143.054699998</v>
      </c>
      <c r="F7" s="45">
        <v>131.57835522530101</v>
      </c>
      <c r="G7" s="44">
        <v>18905007.281500001</v>
      </c>
      <c r="H7" s="45">
        <v>67.986923111516504</v>
      </c>
      <c r="I7" s="44">
        <v>1390279.3688000001</v>
      </c>
      <c r="J7" s="45">
        <v>4.3777378720958797</v>
      </c>
      <c r="K7" s="44">
        <v>2335190.6954000001</v>
      </c>
      <c r="L7" s="45">
        <v>12.352233779275799</v>
      </c>
      <c r="M7" s="45">
        <v>-0.40463989877201101</v>
      </c>
      <c r="N7" s="44">
        <v>322666316.9781</v>
      </c>
      <c r="O7" s="44">
        <v>322666316.9781</v>
      </c>
      <c r="P7" s="44">
        <v>1339518</v>
      </c>
      <c r="Q7" s="44">
        <v>1242844</v>
      </c>
      <c r="R7" s="45">
        <v>7.7784500709662696</v>
      </c>
      <c r="S7" s="44">
        <v>23.708483235163701</v>
      </c>
      <c r="T7" s="44">
        <v>23.270912368406702</v>
      </c>
      <c r="U7" s="46">
        <v>1.8456299477987701</v>
      </c>
    </row>
    <row r="8" spans="1:23" ht="12" thickBot="1">
      <c r="A8" s="70">
        <v>41651</v>
      </c>
      <c r="B8" s="60" t="s">
        <v>6</v>
      </c>
      <c r="C8" s="61"/>
      <c r="D8" s="47">
        <v>1165289.0145</v>
      </c>
      <c r="E8" s="47">
        <v>1063532.5094999999</v>
      </c>
      <c r="F8" s="48">
        <v>109.567785102106</v>
      </c>
      <c r="G8" s="47">
        <v>705339.9179</v>
      </c>
      <c r="H8" s="48">
        <v>65.209565618999903</v>
      </c>
      <c r="I8" s="47">
        <v>135072.00529999999</v>
      </c>
      <c r="J8" s="48">
        <v>11.5912879654114</v>
      </c>
      <c r="K8" s="47">
        <v>165654.02859999999</v>
      </c>
      <c r="L8" s="48">
        <v>23.485701630668999</v>
      </c>
      <c r="M8" s="48">
        <v>-0.184613821700923</v>
      </c>
      <c r="N8" s="47">
        <v>11576610.4439</v>
      </c>
      <c r="O8" s="47">
        <v>11576610.4439</v>
      </c>
      <c r="P8" s="47">
        <v>45114</v>
      </c>
      <c r="Q8" s="47">
        <v>39975</v>
      </c>
      <c r="R8" s="48">
        <v>12.8555347091933</v>
      </c>
      <c r="S8" s="47">
        <v>25.829875748104801</v>
      </c>
      <c r="T8" s="47">
        <v>26.007820077548502</v>
      </c>
      <c r="U8" s="49">
        <v>-0.68890896409643598</v>
      </c>
    </row>
    <row r="9" spans="1:23" ht="12" thickBot="1">
      <c r="A9" s="71"/>
      <c r="B9" s="60" t="s">
        <v>7</v>
      </c>
      <c r="C9" s="61"/>
      <c r="D9" s="47">
        <v>143899.11670000001</v>
      </c>
      <c r="E9" s="47">
        <v>142038.427</v>
      </c>
      <c r="F9" s="48">
        <v>101.30999035915799</v>
      </c>
      <c r="G9" s="47">
        <v>111989.48789999999</v>
      </c>
      <c r="H9" s="48">
        <v>28.4934143359004</v>
      </c>
      <c r="I9" s="47">
        <v>31911.2605</v>
      </c>
      <c r="J9" s="48">
        <v>22.176133691305701</v>
      </c>
      <c r="K9" s="47">
        <v>25875.2997</v>
      </c>
      <c r="L9" s="48">
        <v>23.105114761400699</v>
      </c>
      <c r="M9" s="48">
        <v>0.23327114545459701</v>
      </c>
      <c r="N9" s="47">
        <v>1493741.3055</v>
      </c>
      <c r="O9" s="47">
        <v>1493741.3055</v>
      </c>
      <c r="P9" s="47">
        <v>8941</v>
      </c>
      <c r="Q9" s="47">
        <v>8304</v>
      </c>
      <c r="R9" s="48">
        <v>7.67100192678227</v>
      </c>
      <c r="S9" s="47">
        <v>16.0942978078515</v>
      </c>
      <c r="T9" s="47">
        <v>16.265022085741801</v>
      </c>
      <c r="U9" s="49">
        <v>-1.0607749398488999</v>
      </c>
    </row>
    <row r="10" spans="1:23" ht="12" thickBot="1">
      <c r="A10" s="71"/>
      <c r="B10" s="60" t="s">
        <v>8</v>
      </c>
      <c r="C10" s="61"/>
      <c r="D10" s="47">
        <v>209557.9455</v>
      </c>
      <c r="E10" s="47">
        <v>189631.74249999999</v>
      </c>
      <c r="F10" s="48">
        <v>110.507841533967</v>
      </c>
      <c r="G10" s="47">
        <v>129003.24800000001</v>
      </c>
      <c r="H10" s="48">
        <v>62.443929706327999</v>
      </c>
      <c r="I10" s="47">
        <v>53430.596599999997</v>
      </c>
      <c r="J10" s="48">
        <v>25.496812574925698</v>
      </c>
      <c r="K10" s="47">
        <v>37642.086199999998</v>
      </c>
      <c r="L10" s="48">
        <v>29.1791771010293</v>
      </c>
      <c r="M10" s="48">
        <v>0.41943770906087602</v>
      </c>
      <c r="N10" s="47">
        <v>1721781.1784000001</v>
      </c>
      <c r="O10" s="47">
        <v>1721781.1784000001</v>
      </c>
      <c r="P10" s="47">
        <v>122475</v>
      </c>
      <c r="Q10" s="47">
        <v>114834</v>
      </c>
      <c r="R10" s="48">
        <v>6.6539526621035598</v>
      </c>
      <c r="S10" s="47">
        <v>1.7110262951622801</v>
      </c>
      <c r="T10" s="47">
        <v>1.66584112109654</v>
      </c>
      <c r="U10" s="49">
        <v>2.6408228905361901</v>
      </c>
    </row>
    <row r="11" spans="1:23" ht="12" thickBot="1">
      <c r="A11" s="71"/>
      <c r="B11" s="60" t="s">
        <v>9</v>
      </c>
      <c r="C11" s="61"/>
      <c r="D11" s="47">
        <v>118358.125</v>
      </c>
      <c r="E11" s="47">
        <v>105451.2853</v>
      </c>
      <c r="F11" s="48">
        <v>112.23962293421199</v>
      </c>
      <c r="G11" s="47">
        <v>91594.978000000003</v>
      </c>
      <c r="H11" s="48">
        <v>29.219011330512</v>
      </c>
      <c r="I11" s="47">
        <v>13557.723900000001</v>
      </c>
      <c r="J11" s="48">
        <v>11.4548315969014</v>
      </c>
      <c r="K11" s="47">
        <v>21983.039799999999</v>
      </c>
      <c r="L11" s="48">
        <v>24.000267569254699</v>
      </c>
      <c r="M11" s="48">
        <v>-0.38326437001674402</v>
      </c>
      <c r="N11" s="47">
        <v>1612786.1354</v>
      </c>
      <c r="O11" s="47">
        <v>1612786.1354</v>
      </c>
      <c r="P11" s="47">
        <v>6083</v>
      </c>
      <c r="Q11" s="47">
        <v>5749</v>
      </c>
      <c r="R11" s="48">
        <v>5.8097060358323303</v>
      </c>
      <c r="S11" s="47">
        <v>19.4571962847279</v>
      </c>
      <c r="T11" s="47">
        <v>47.892960027830902</v>
      </c>
      <c r="U11" s="49">
        <v>-146.14522733381901</v>
      </c>
    </row>
    <row r="12" spans="1:23" ht="12" thickBot="1">
      <c r="A12" s="71"/>
      <c r="B12" s="60" t="s">
        <v>10</v>
      </c>
      <c r="C12" s="61"/>
      <c r="D12" s="47">
        <v>382764.8162</v>
      </c>
      <c r="E12" s="47">
        <v>491280.6937</v>
      </c>
      <c r="F12" s="48">
        <v>77.911634043110794</v>
      </c>
      <c r="G12" s="47">
        <v>279516.859</v>
      </c>
      <c r="H12" s="48">
        <v>36.938007091729702</v>
      </c>
      <c r="I12" s="47">
        <v>-24905.002100000002</v>
      </c>
      <c r="J12" s="48">
        <v>-6.5066069413722696</v>
      </c>
      <c r="K12" s="47">
        <v>23105.7857</v>
      </c>
      <c r="L12" s="48">
        <v>8.26632990319915</v>
      </c>
      <c r="M12" s="48">
        <v>-2.0778686526119698</v>
      </c>
      <c r="N12" s="47">
        <v>5197839.3597999997</v>
      </c>
      <c r="O12" s="47">
        <v>5197839.3597999997</v>
      </c>
      <c r="P12" s="47">
        <v>3283</v>
      </c>
      <c r="Q12" s="47">
        <v>2969</v>
      </c>
      <c r="R12" s="48">
        <v>10.575951498821199</v>
      </c>
      <c r="S12" s="47">
        <v>116.589953152604</v>
      </c>
      <c r="T12" s="47">
        <v>121.087008656113</v>
      </c>
      <c r="U12" s="49">
        <v>-3.8571552538687999</v>
      </c>
    </row>
    <row r="13" spans="1:23" ht="12" thickBot="1">
      <c r="A13" s="71"/>
      <c r="B13" s="60" t="s">
        <v>11</v>
      </c>
      <c r="C13" s="61"/>
      <c r="D13" s="47">
        <v>1013497.4987</v>
      </c>
      <c r="E13" s="47">
        <v>482418.60619999998</v>
      </c>
      <c r="F13" s="48">
        <v>210.08673497966799</v>
      </c>
      <c r="G13" s="47">
        <v>432939.02240000002</v>
      </c>
      <c r="H13" s="48">
        <v>134.09705438000699</v>
      </c>
      <c r="I13" s="47">
        <v>5836.9358000000002</v>
      </c>
      <c r="J13" s="48">
        <v>0.57592009920961396</v>
      </c>
      <c r="K13" s="47">
        <v>59307.0625</v>
      </c>
      <c r="L13" s="48">
        <v>13.6987103105724</v>
      </c>
      <c r="M13" s="48">
        <v>-0.90158110090176902</v>
      </c>
      <c r="N13" s="47">
        <v>5943933.9013</v>
      </c>
      <c r="O13" s="47">
        <v>5943933.9013</v>
      </c>
      <c r="P13" s="47">
        <v>20159</v>
      </c>
      <c r="Q13" s="47">
        <v>17131</v>
      </c>
      <c r="R13" s="48">
        <v>17.675558928258699</v>
      </c>
      <c r="S13" s="47">
        <v>50.275187196785602</v>
      </c>
      <c r="T13" s="47">
        <v>41.944091214756902</v>
      </c>
      <c r="U13" s="49">
        <v>16.5709894811915</v>
      </c>
    </row>
    <row r="14" spans="1:23" ht="12" thickBot="1">
      <c r="A14" s="71"/>
      <c r="B14" s="60" t="s">
        <v>12</v>
      </c>
      <c r="C14" s="61"/>
      <c r="D14" s="47">
        <v>331382.1262</v>
      </c>
      <c r="E14" s="47">
        <v>238443.76329999999</v>
      </c>
      <c r="F14" s="48">
        <v>138.97705757272001</v>
      </c>
      <c r="G14" s="47">
        <v>195685.98749999999</v>
      </c>
      <c r="H14" s="48">
        <v>69.3438198787739</v>
      </c>
      <c r="I14" s="47">
        <v>52705.405200000001</v>
      </c>
      <c r="J14" s="48">
        <v>15.9047217797711</v>
      </c>
      <c r="K14" s="47">
        <v>33709.743999999999</v>
      </c>
      <c r="L14" s="48">
        <v>17.2264475503132</v>
      </c>
      <c r="M14" s="48">
        <v>0.56350653983014498</v>
      </c>
      <c r="N14" s="47">
        <v>2945686.8050000002</v>
      </c>
      <c r="O14" s="47">
        <v>2945686.8050000002</v>
      </c>
      <c r="P14" s="47">
        <v>4571</v>
      </c>
      <c r="Q14" s="47">
        <v>4442</v>
      </c>
      <c r="R14" s="48">
        <v>2.9040972534894101</v>
      </c>
      <c r="S14" s="47">
        <v>72.496636665937402</v>
      </c>
      <c r="T14" s="47">
        <v>68.791835727149902</v>
      </c>
      <c r="U14" s="49">
        <v>5.1103073317168297</v>
      </c>
    </row>
    <row r="15" spans="1:23" ht="12" thickBot="1">
      <c r="A15" s="71"/>
      <c r="B15" s="60" t="s">
        <v>13</v>
      </c>
      <c r="C15" s="61"/>
      <c r="D15" s="47">
        <v>160366.98439999999</v>
      </c>
      <c r="E15" s="47">
        <v>141538.50959999999</v>
      </c>
      <c r="F15" s="48">
        <v>113.302722243728</v>
      </c>
      <c r="G15" s="47">
        <v>101663.13099999999</v>
      </c>
      <c r="H15" s="48">
        <v>57.743503296195001</v>
      </c>
      <c r="I15" s="47">
        <v>15888.9722</v>
      </c>
      <c r="J15" s="48">
        <v>9.9078823857961105</v>
      </c>
      <c r="K15" s="47">
        <v>20037.042799999999</v>
      </c>
      <c r="L15" s="48">
        <v>19.709252118154801</v>
      </c>
      <c r="M15" s="48">
        <v>-0.20702009979237099</v>
      </c>
      <c r="N15" s="47">
        <v>1896134.8632</v>
      </c>
      <c r="O15" s="47">
        <v>1896134.8632</v>
      </c>
      <c r="P15" s="47">
        <v>4946</v>
      </c>
      <c r="Q15" s="47">
        <v>4667</v>
      </c>
      <c r="R15" s="48">
        <v>5.9781444182558401</v>
      </c>
      <c r="S15" s="47">
        <v>32.4235714516781</v>
      </c>
      <c r="T15" s="47">
        <v>30.773252924791102</v>
      </c>
      <c r="U15" s="49">
        <v>5.0898727468889602</v>
      </c>
    </row>
    <row r="16" spans="1:23" ht="12" thickBot="1">
      <c r="A16" s="71"/>
      <c r="B16" s="60" t="s">
        <v>14</v>
      </c>
      <c r="C16" s="61"/>
      <c r="D16" s="47">
        <v>818711.50569999998</v>
      </c>
      <c r="E16" s="47">
        <v>795474.70169999998</v>
      </c>
      <c r="F16" s="48">
        <v>102.921124197959</v>
      </c>
      <c r="G16" s="47">
        <v>535643.76309999998</v>
      </c>
      <c r="H16" s="48">
        <v>52.846268751784898</v>
      </c>
      <c r="I16" s="47">
        <v>57470.335899999998</v>
      </c>
      <c r="J16" s="48">
        <v>7.0196077006225499</v>
      </c>
      <c r="K16" s="47">
        <v>61624.256300000001</v>
      </c>
      <c r="L16" s="48">
        <v>11.5047090146918</v>
      </c>
      <c r="M16" s="48">
        <v>-6.7407229708020003E-2</v>
      </c>
      <c r="N16" s="47">
        <v>8575759.8231000006</v>
      </c>
      <c r="O16" s="47">
        <v>8575759.8231000006</v>
      </c>
      <c r="P16" s="47">
        <v>48459</v>
      </c>
      <c r="Q16" s="47">
        <v>43170</v>
      </c>
      <c r="R16" s="48">
        <v>12.251563585823501</v>
      </c>
      <c r="S16" s="47">
        <v>16.894931915640001</v>
      </c>
      <c r="T16" s="47">
        <v>17.716401051656199</v>
      </c>
      <c r="U16" s="49">
        <v>-4.86222223396922</v>
      </c>
    </row>
    <row r="17" spans="1:21" ht="12" thickBot="1">
      <c r="A17" s="71"/>
      <c r="B17" s="60" t="s">
        <v>15</v>
      </c>
      <c r="C17" s="61"/>
      <c r="D17" s="47">
        <v>833059.91940000001</v>
      </c>
      <c r="E17" s="47">
        <v>973387.74410000001</v>
      </c>
      <c r="F17" s="48">
        <v>85.583563636323802</v>
      </c>
      <c r="G17" s="47">
        <v>527107.80119999999</v>
      </c>
      <c r="H17" s="48">
        <v>58.043557219885102</v>
      </c>
      <c r="I17" s="47">
        <v>2890.2710000000002</v>
      </c>
      <c r="J17" s="48">
        <v>0.34694635196009399</v>
      </c>
      <c r="K17" s="47">
        <v>49134.239600000001</v>
      </c>
      <c r="L17" s="48">
        <v>9.3214783556878196</v>
      </c>
      <c r="M17" s="48">
        <v>-0.94117603073682199</v>
      </c>
      <c r="N17" s="47">
        <v>16682406.732100001</v>
      </c>
      <c r="O17" s="47">
        <v>16682406.732100001</v>
      </c>
      <c r="P17" s="47">
        <v>14345</v>
      </c>
      <c r="Q17" s="47">
        <v>13767</v>
      </c>
      <c r="R17" s="48">
        <v>4.1984455582189302</v>
      </c>
      <c r="S17" s="47">
        <v>58.073190616939698</v>
      </c>
      <c r="T17" s="47">
        <v>66.001012987579003</v>
      </c>
      <c r="U17" s="49">
        <v>-13.6514324190185</v>
      </c>
    </row>
    <row r="18" spans="1:21" ht="12" thickBot="1">
      <c r="A18" s="71"/>
      <c r="B18" s="60" t="s">
        <v>16</v>
      </c>
      <c r="C18" s="61"/>
      <c r="D18" s="47">
        <v>5147305.4458999997</v>
      </c>
      <c r="E18" s="47">
        <v>3155484.9424999999</v>
      </c>
      <c r="F18" s="48">
        <v>163.12248480647</v>
      </c>
      <c r="G18" s="47">
        <v>2300841.7223999999</v>
      </c>
      <c r="H18" s="48">
        <v>123.714017169806</v>
      </c>
      <c r="I18" s="47">
        <v>175997.5888</v>
      </c>
      <c r="J18" s="48">
        <v>3.41921789273625</v>
      </c>
      <c r="K18" s="47">
        <v>350903.8259</v>
      </c>
      <c r="L18" s="48">
        <v>15.251106692118499</v>
      </c>
      <c r="M18" s="48">
        <v>-0.498444941862345</v>
      </c>
      <c r="N18" s="47">
        <v>34251061.7487</v>
      </c>
      <c r="O18" s="47">
        <v>34251061.7487</v>
      </c>
      <c r="P18" s="47">
        <v>137225</v>
      </c>
      <c r="Q18" s="47">
        <v>123052</v>
      </c>
      <c r="R18" s="48">
        <v>11.517894873711899</v>
      </c>
      <c r="S18" s="47">
        <v>37.509968634723997</v>
      </c>
      <c r="T18" s="47">
        <v>33.548407513083902</v>
      </c>
      <c r="U18" s="49">
        <v>10.561355463178799</v>
      </c>
    </row>
    <row r="19" spans="1:21" ht="12" thickBot="1">
      <c r="A19" s="71"/>
      <c r="B19" s="60" t="s">
        <v>17</v>
      </c>
      <c r="C19" s="61"/>
      <c r="D19" s="47">
        <v>849609.13749999995</v>
      </c>
      <c r="E19" s="47">
        <v>854696.26950000005</v>
      </c>
      <c r="F19" s="48">
        <v>99.404802362952196</v>
      </c>
      <c r="G19" s="47">
        <v>627849.1176</v>
      </c>
      <c r="H19" s="48">
        <v>35.320591155354997</v>
      </c>
      <c r="I19" s="47">
        <v>69887.704899999997</v>
      </c>
      <c r="J19" s="48">
        <v>8.2258654968856195</v>
      </c>
      <c r="K19" s="47">
        <v>89848.185899999997</v>
      </c>
      <c r="L19" s="48">
        <v>14.3104741858126</v>
      </c>
      <c r="M19" s="48">
        <v>-0.22215786328970299</v>
      </c>
      <c r="N19" s="47">
        <v>10752928.3718</v>
      </c>
      <c r="O19" s="47">
        <v>10752928.3718</v>
      </c>
      <c r="P19" s="47">
        <v>20949</v>
      </c>
      <c r="Q19" s="47">
        <v>19408</v>
      </c>
      <c r="R19" s="48">
        <v>7.9400247320692499</v>
      </c>
      <c r="S19" s="47">
        <v>40.556071292185798</v>
      </c>
      <c r="T19" s="47">
        <v>41.328555812036299</v>
      </c>
      <c r="U19" s="49">
        <v>-1.90473212823089</v>
      </c>
    </row>
    <row r="20" spans="1:21" ht="12" thickBot="1">
      <c r="A20" s="71"/>
      <c r="B20" s="60" t="s">
        <v>18</v>
      </c>
      <c r="C20" s="61"/>
      <c r="D20" s="47">
        <v>1677968.2508</v>
      </c>
      <c r="E20" s="47">
        <v>1172432.3592999999</v>
      </c>
      <c r="F20" s="48">
        <v>143.11855498442799</v>
      </c>
      <c r="G20" s="47">
        <v>1016319.6306</v>
      </c>
      <c r="H20" s="48">
        <v>65.1024146615554</v>
      </c>
      <c r="I20" s="47">
        <v>111727.3499</v>
      </c>
      <c r="J20" s="48">
        <v>6.6584901023444303</v>
      </c>
      <c r="K20" s="47">
        <v>83042.272700000001</v>
      </c>
      <c r="L20" s="48">
        <v>8.1708815022075996</v>
      </c>
      <c r="M20" s="48">
        <v>0.34542741024957502</v>
      </c>
      <c r="N20" s="47">
        <v>23123964.4648</v>
      </c>
      <c r="O20" s="47">
        <v>23123964.4648</v>
      </c>
      <c r="P20" s="47">
        <v>55862</v>
      </c>
      <c r="Q20" s="47">
        <v>50451</v>
      </c>
      <c r="R20" s="48">
        <v>10.7252581712949</v>
      </c>
      <c r="S20" s="47">
        <v>30.037740338691801</v>
      </c>
      <c r="T20" s="47">
        <v>30.238941305425101</v>
      </c>
      <c r="U20" s="49">
        <v>-0.66982723888229501</v>
      </c>
    </row>
    <row r="21" spans="1:21" ht="12" thickBot="1">
      <c r="A21" s="71"/>
      <c r="B21" s="60" t="s">
        <v>19</v>
      </c>
      <c r="C21" s="61"/>
      <c r="D21" s="47">
        <v>622224.88139999995</v>
      </c>
      <c r="E21" s="47">
        <v>603275.04989999998</v>
      </c>
      <c r="F21" s="48">
        <v>103.141159493193</v>
      </c>
      <c r="G21" s="47">
        <v>429677.20819999999</v>
      </c>
      <c r="H21" s="48">
        <v>44.812168187048897</v>
      </c>
      <c r="I21" s="47">
        <v>21357.741099999999</v>
      </c>
      <c r="J21" s="48">
        <v>3.4324794360433302</v>
      </c>
      <c r="K21" s="47">
        <v>51161.330600000001</v>
      </c>
      <c r="L21" s="48">
        <v>11.906922132157</v>
      </c>
      <c r="M21" s="48">
        <v>-0.58254132858694696</v>
      </c>
      <c r="N21" s="47">
        <v>5311427.1283999998</v>
      </c>
      <c r="O21" s="47">
        <v>5311427.1283999998</v>
      </c>
      <c r="P21" s="47">
        <v>47030</v>
      </c>
      <c r="Q21" s="47">
        <v>42618</v>
      </c>
      <c r="R21" s="48">
        <v>10.3524332441691</v>
      </c>
      <c r="S21" s="47">
        <v>13.2303823389326</v>
      </c>
      <c r="T21" s="47">
        <v>13.850851161481099</v>
      </c>
      <c r="U21" s="49">
        <v>-4.68972707404407</v>
      </c>
    </row>
    <row r="22" spans="1:21" ht="12" thickBot="1">
      <c r="A22" s="71"/>
      <c r="B22" s="60" t="s">
        <v>20</v>
      </c>
      <c r="C22" s="61"/>
      <c r="D22" s="47">
        <v>1653280.2353999999</v>
      </c>
      <c r="E22" s="47">
        <v>1370510.1565</v>
      </c>
      <c r="F22" s="48">
        <v>120.632468687582</v>
      </c>
      <c r="G22" s="47">
        <v>987488.05500000005</v>
      </c>
      <c r="H22" s="48">
        <v>67.422808511845702</v>
      </c>
      <c r="I22" s="47">
        <v>172354.12659999999</v>
      </c>
      <c r="J22" s="48">
        <v>10.424979559397</v>
      </c>
      <c r="K22" s="47">
        <v>151518.79610000001</v>
      </c>
      <c r="L22" s="48">
        <v>15.3438611568826</v>
      </c>
      <c r="M22" s="48">
        <v>0.13750987360174799</v>
      </c>
      <c r="N22" s="47">
        <v>14951858.282500001</v>
      </c>
      <c r="O22" s="47">
        <v>14951858.282500001</v>
      </c>
      <c r="P22" s="47">
        <v>90179</v>
      </c>
      <c r="Q22" s="47">
        <v>81990</v>
      </c>
      <c r="R22" s="48">
        <v>9.9878033906573904</v>
      </c>
      <c r="S22" s="47">
        <v>18.333317461936801</v>
      </c>
      <c r="T22" s="47">
        <v>18.676008380290298</v>
      </c>
      <c r="U22" s="49">
        <v>-1.8692248092302499</v>
      </c>
    </row>
    <row r="23" spans="1:21" ht="12" thickBot="1">
      <c r="A23" s="71"/>
      <c r="B23" s="60" t="s">
        <v>21</v>
      </c>
      <c r="C23" s="61"/>
      <c r="D23" s="47">
        <v>3654995.3045999999</v>
      </c>
      <c r="E23" s="47">
        <v>2821112.6705999998</v>
      </c>
      <c r="F23" s="48">
        <v>129.558643392383</v>
      </c>
      <c r="G23" s="47">
        <v>2228178.9539999999</v>
      </c>
      <c r="H23" s="48">
        <v>64.035087847795893</v>
      </c>
      <c r="I23" s="47">
        <v>94626.419800000003</v>
      </c>
      <c r="J23" s="48">
        <v>2.5889614599752799</v>
      </c>
      <c r="K23" s="47">
        <v>312001.07520000002</v>
      </c>
      <c r="L23" s="48">
        <v>14.0025142343212</v>
      </c>
      <c r="M23" s="48">
        <v>-0.69671123812845104</v>
      </c>
      <c r="N23" s="47">
        <v>41553658.3499</v>
      </c>
      <c r="O23" s="47">
        <v>41553658.3499</v>
      </c>
      <c r="P23" s="47">
        <v>114995</v>
      </c>
      <c r="Q23" s="47">
        <v>96632</v>
      </c>
      <c r="R23" s="48">
        <v>19.003021773325599</v>
      </c>
      <c r="S23" s="47">
        <v>31.783949776946798</v>
      </c>
      <c r="T23" s="47">
        <v>31.919575555716499</v>
      </c>
      <c r="U23" s="49">
        <v>-0.42671153120209498</v>
      </c>
    </row>
    <row r="24" spans="1:21" ht="12" thickBot="1">
      <c r="A24" s="71"/>
      <c r="B24" s="60" t="s">
        <v>22</v>
      </c>
      <c r="C24" s="61"/>
      <c r="D24" s="47">
        <v>410710.55229999998</v>
      </c>
      <c r="E24" s="47">
        <v>464428.63630000001</v>
      </c>
      <c r="F24" s="48">
        <v>88.4335116740518</v>
      </c>
      <c r="G24" s="47">
        <v>382388.07140000002</v>
      </c>
      <c r="H24" s="48">
        <v>7.4067375575565402</v>
      </c>
      <c r="I24" s="47">
        <v>74882.413799999995</v>
      </c>
      <c r="J24" s="48">
        <v>18.232405615257399</v>
      </c>
      <c r="K24" s="47">
        <v>55592.6852</v>
      </c>
      <c r="L24" s="48">
        <v>14.538289595819201</v>
      </c>
      <c r="M24" s="48">
        <v>0.34698321425927398</v>
      </c>
      <c r="N24" s="47">
        <v>4106935.8594999998</v>
      </c>
      <c r="O24" s="47">
        <v>4106935.8594999998</v>
      </c>
      <c r="P24" s="47">
        <v>38032</v>
      </c>
      <c r="Q24" s="47">
        <v>37218</v>
      </c>
      <c r="R24" s="48">
        <v>2.1871137621580998</v>
      </c>
      <c r="S24" s="47">
        <v>10.7990784681321</v>
      </c>
      <c r="T24" s="47">
        <v>10.7152005830512</v>
      </c>
      <c r="U24" s="49">
        <v>0.77671335872230596</v>
      </c>
    </row>
    <row r="25" spans="1:21" ht="12" thickBot="1">
      <c r="A25" s="71"/>
      <c r="B25" s="60" t="s">
        <v>23</v>
      </c>
      <c r="C25" s="61"/>
      <c r="D25" s="47">
        <v>1282721.7601999999</v>
      </c>
      <c r="E25" s="47">
        <v>410061.48210000002</v>
      </c>
      <c r="F25" s="48">
        <v>312.81205775069299</v>
      </c>
      <c r="G25" s="47">
        <v>476413.99489999999</v>
      </c>
      <c r="H25" s="48">
        <v>169.24518883397701</v>
      </c>
      <c r="I25" s="47">
        <v>-64837.295299999998</v>
      </c>
      <c r="J25" s="48">
        <v>-5.05466558000004</v>
      </c>
      <c r="K25" s="47">
        <v>42377.734799999998</v>
      </c>
      <c r="L25" s="48">
        <v>8.8951490203169108</v>
      </c>
      <c r="M25" s="48">
        <v>-2.52998492264858</v>
      </c>
      <c r="N25" s="47">
        <v>8442138.5610000007</v>
      </c>
      <c r="O25" s="47">
        <v>8442138.5610000007</v>
      </c>
      <c r="P25" s="47">
        <v>37709</v>
      </c>
      <c r="Q25" s="47">
        <v>38255</v>
      </c>
      <c r="R25" s="48">
        <v>-1.4272644098810601</v>
      </c>
      <c r="S25" s="47">
        <v>34.016329263571002</v>
      </c>
      <c r="T25" s="47">
        <v>33.482537647366399</v>
      </c>
      <c r="U25" s="49">
        <v>1.5692216878213201</v>
      </c>
    </row>
    <row r="26" spans="1:21" ht="12" thickBot="1">
      <c r="A26" s="71"/>
      <c r="B26" s="60" t="s">
        <v>24</v>
      </c>
      <c r="C26" s="61"/>
      <c r="D26" s="47">
        <v>1110247.5686000001</v>
      </c>
      <c r="E26" s="47">
        <v>796555.39760000003</v>
      </c>
      <c r="F26" s="48">
        <v>139.38108660680101</v>
      </c>
      <c r="G26" s="47">
        <v>659191.60710000002</v>
      </c>
      <c r="H26" s="48">
        <v>68.425622632597396</v>
      </c>
      <c r="I26" s="47">
        <v>215985.68220000001</v>
      </c>
      <c r="J26" s="48">
        <v>19.453830686821799</v>
      </c>
      <c r="K26" s="47">
        <v>142605.1925</v>
      </c>
      <c r="L26" s="48">
        <v>21.633344685222401</v>
      </c>
      <c r="M26" s="48">
        <v>0.51457095224635696</v>
      </c>
      <c r="N26" s="47">
        <v>10814281.564099999</v>
      </c>
      <c r="O26" s="47">
        <v>10814281.564099999</v>
      </c>
      <c r="P26" s="47">
        <v>75226</v>
      </c>
      <c r="Q26" s="47">
        <v>70594</v>
      </c>
      <c r="R26" s="48">
        <v>6.56146414709466</v>
      </c>
      <c r="S26" s="47">
        <v>14.758827647356</v>
      </c>
      <c r="T26" s="47">
        <v>14.4604554112247</v>
      </c>
      <c r="U26" s="49">
        <v>2.0216526899050402</v>
      </c>
    </row>
    <row r="27" spans="1:21" ht="12" thickBot="1">
      <c r="A27" s="71"/>
      <c r="B27" s="60" t="s">
        <v>25</v>
      </c>
      <c r="C27" s="61"/>
      <c r="D27" s="47">
        <v>356273.92129999999</v>
      </c>
      <c r="E27" s="47">
        <v>353646.08620000002</v>
      </c>
      <c r="F27" s="48">
        <v>100.74306918768301</v>
      </c>
      <c r="G27" s="47">
        <v>314154.42359999998</v>
      </c>
      <c r="H27" s="48">
        <v>13.4072591489684</v>
      </c>
      <c r="I27" s="47">
        <v>101740.8903</v>
      </c>
      <c r="J27" s="48">
        <v>28.556928873368001</v>
      </c>
      <c r="K27" s="47">
        <v>92078.213499999998</v>
      </c>
      <c r="L27" s="48">
        <v>29.3098573767783</v>
      </c>
      <c r="M27" s="48">
        <v>0.104939881354236</v>
      </c>
      <c r="N27" s="47">
        <v>3573025.9967</v>
      </c>
      <c r="O27" s="47">
        <v>3573025.9967</v>
      </c>
      <c r="P27" s="47">
        <v>46865</v>
      </c>
      <c r="Q27" s="47">
        <v>43121</v>
      </c>
      <c r="R27" s="48">
        <v>8.6825444678926704</v>
      </c>
      <c r="S27" s="47">
        <v>7.6021321092499701</v>
      </c>
      <c r="T27" s="47">
        <v>7.6568486004498997</v>
      </c>
      <c r="U27" s="49">
        <v>-0.71975191187938603</v>
      </c>
    </row>
    <row r="28" spans="1:21" ht="12" thickBot="1">
      <c r="A28" s="71"/>
      <c r="B28" s="60" t="s">
        <v>26</v>
      </c>
      <c r="C28" s="61"/>
      <c r="D28" s="47">
        <v>3794534.8588</v>
      </c>
      <c r="E28" s="47">
        <v>1517964.8007</v>
      </c>
      <c r="F28" s="48">
        <v>249.975154697275</v>
      </c>
      <c r="G28" s="47">
        <v>1575053.7376999999</v>
      </c>
      <c r="H28" s="48">
        <v>140.91462836950799</v>
      </c>
      <c r="I28" s="47">
        <v>-407346.03730000003</v>
      </c>
      <c r="J28" s="48">
        <v>-10.735071687516999</v>
      </c>
      <c r="K28" s="47">
        <v>25024.096799999999</v>
      </c>
      <c r="L28" s="48">
        <v>1.5887773350858401</v>
      </c>
      <c r="M28" s="48">
        <v>-17.278151437617499</v>
      </c>
      <c r="N28" s="47">
        <v>23216363.113200001</v>
      </c>
      <c r="O28" s="47">
        <v>23216363.113200001</v>
      </c>
      <c r="P28" s="47">
        <v>80167</v>
      </c>
      <c r="Q28" s="47">
        <v>81614</v>
      </c>
      <c r="R28" s="48">
        <v>-1.7729801259587801</v>
      </c>
      <c r="S28" s="47">
        <v>47.332878351441401</v>
      </c>
      <c r="T28" s="47">
        <v>45.682938584066498</v>
      </c>
      <c r="U28" s="49">
        <v>3.4858217476745899</v>
      </c>
    </row>
    <row r="29" spans="1:21" ht="12" thickBot="1">
      <c r="A29" s="71"/>
      <c r="B29" s="60" t="s">
        <v>27</v>
      </c>
      <c r="C29" s="61"/>
      <c r="D29" s="47">
        <v>856646.39630000002</v>
      </c>
      <c r="E29" s="47">
        <v>781445.89289999998</v>
      </c>
      <c r="F29" s="48">
        <v>109.623251473103</v>
      </c>
      <c r="G29" s="47">
        <v>728178.49879999994</v>
      </c>
      <c r="H29" s="48">
        <v>17.642363474300399</v>
      </c>
      <c r="I29" s="47">
        <v>122735.4329</v>
      </c>
      <c r="J29" s="48">
        <v>14.3274323489966</v>
      </c>
      <c r="K29" s="47">
        <v>114958.16409999999</v>
      </c>
      <c r="L29" s="48">
        <v>15.787085761176</v>
      </c>
      <c r="M29" s="48">
        <v>6.7653035875160999E-2</v>
      </c>
      <c r="N29" s="47">
        <v>8433730.8151999991</v>
      </c>
      <c r="O29" s="47">
        <v>8433730.8151999991</v>
      </c>
      <c r="P29" s="47">
        <v>120373</v>
      </c>
      <c r="Q29" s="47">
        <v>119885</v>
      </c>
      <c r="R29" s="48">
        <v>0.40705676273093999</v>
      </c>
      <c r="S29" s="47">
        <v>7.1165992066327197</v>
      </c>
      <c r="T29" s="47">
        <v>7.3016337181465598</v>
      </c>
      <c r="U29" s="49">
        <v>-2.6000412014405199</v>
      </c>
    </row>
    <row r="30" spans="1:21" ht="12" thickBot="1">
      <c r="A30" s="71"/>
      <c r="B30" s="60" t="s">
        <v>28</v>
      </c>
      <c r="C30" s="61"/>
      <c r="D30" s="47">
        <v>1430962.7183000001</v>
      </c>
      <c r="E30" s="47">
        <v>1107328.8827</v>
      </c>
      <c r="F30" s="48">
        <v>129.22653248336499</v>
      </c>
      <c r="G30" s="47">
        <v>1015882.2205000001</v>
      </c>
      <c r="H30" s="48">
        <v>40.859116285715103</v>
      </c>
      <c r="I30" s="47">
        <v>178397.46419999999</v>
      </c>
      <c r="J30" s="48">
        <v>12.466954024626</v>
      </c>
      <c r="K30" s="47">
        <v>174368.13449999999</v>
      </c>
      <c r="L30" s="48">
        <v>17.164207718309999</v>
      </c>
      <c r="M30" s="48">
        <v>2.3108176912909999E-2</v>
      </c>
      <c r="N30" s="47">
        <v>13584157.455700001</v>
      </c>
      <c r="O30" s="47">
        <v>13584157.455700001</v>
      </c>
      <c r="P30" s="47">
        <v>88008</v>
      </c>
      <c r="Q30" s="47">
        <v>83323</v>
      </c>
      <c r="R30" s="48">
        <v>5.6226972144545897</v>
      </c>
      <c r="S30" s="47">
        <v>16.2594618477866</v>
      </c>
      <c r="T30" s="47">
        <v>16.625717889418301</v>
      </c>
      <c r="U30" s="49">
        <v>-2.2525717336800102</v>
      </c>
    </row>
    <row r="31" spans="1:21" ht="12" thickBot="1">
      <c r="A31" s="71"/>
      <c r="B31" s="60" t="s">
        <v>29</v>
      </c>
      <c r="C31" s="61"/>
      <c r="D31" s="47">
        <v>1704070.3233</v>
      </c>
      <c r="E31" s="47">
        <v>1255524.3537000001</v>
      </c>
      <c r="F31" s="48">
        <v>135.72578805645199</v>
      </c>
      <c r="G31" s="47">
        <v>1579124.595</v>
      </c>
      <c r="H31" s="48">
        <v>7.9123413501136701</v>
      </c>
      <c r="I31" s="47">
        <v>3907.7447000000002</v>
      </c>
      <c r="J31" s="48">
        <v>0.22931827675001701</v>
      </c>
      <c r="K31" s="47">
        <v>749.22379999999998</v>
      </c>
      <c r="L31" s="48">
        <v>4.7445515215979998E-2</v>
      </c>
      <c r="M31" s="48">
        <v>4.2157241934919902</v>
      </c>
      <c r="N31" s="47">
        <v>40956561.631999999</v>
      </c>
      <c r="O31" s="47">
        <v>40956561.631999999</v>
      </c>
      <c r="P31" s="47">
        <v>49038</v>
      </c>
      <c r="Q31" s="47">
        <v>43865</v>
      </c>
      <c r="R31" s="48">
        <v>11.793001253847001</v>
      </c>
      <c r="S31" s="47">
        <v>34.749996396672003</v>
      </c>
      <c r="T31" s="47">
        <v>35.3964660207455</v>
      </c>
      <c r="U31" s="49">
        <v>-1.8603444348426399</v>
      </c>
    </row>
    <row r="32" spans="1:21" ht="12" thickBot="1">
      <c r="A32" s="71"/>
      <c r="B32" s="60" t="s">
        <v>30</v>
      </c>
      <c r="C32" s="61"/>
      <c r="D32" s="47">
        <v>181910.99650000001</v>
      </c>
      <c r="E32" s="47">
        <v>174837.20209999999</v>
      </c>
      <c r="F32" s="48">
        <v>104.04593205281</v>
      </c>
      <c r="G32" s="47">
        <v>149902.47779999999</v>
      </c>
      <c r="H32" s="48">
        <v>21.352895008650801</v>
      </c>
      <c r="I32" s="47">
        <v>48717.7912</v>
      </c>
      <c r="J32" s="48">
        <v>26.7811139168819</v>
      </c>
      <c r="K32" s="47">
        <v>42128.707300000002</v>
      </c>
      <c r="L32" s="48">
        <v>28.104076675909401</v>
      </c>
      <c r="M32" s="48">
        <v>0.15640365732275899</v>
      </c>
      <c r="N32" s="47">
        <v>1811341.2338</v>
      </c>
      <c r="O32" s="47">
        <v>1811341.2338</v>
      </c>
      <c r="P32" s="47">
        <v>35019</v>
      </c>
      <c r="Q32" s="47">
        <v>32889</v>
      </c>
      <c r="R32" s="48">
        <v>6.4763294718599003</v>
      </c>
      <c r="S32" s="47">
        <v>5.1946370970044802</v>
      </c>
      <c r="T32" s="47">
        <v>5.2089095229408002</v>
      </c>
      <c r="U32" s="49">
        <v>-0.27475308996171599</v>
      </c>
    </row>
    <row r="33" spans="1:21" ht="12" thickBot="1">
      <c r="A33" s="71"/>
      <c r="B33" s="60" t="s">
        <v>31</v>
      </c>
      <c r="C33" s="61"/>
      <c r="D33" s="47">
        <v>40.674199999999999</v>
      </c>
      <c r="E33" s="50"/>
      <c r="F33" s="50"/>
      <c r="G33" s="47">
        <v>-23.356200000000001</v>
      </c>
      <c r="H33" s="48">
        <v>-274.14733561110103</v>
      </c>
      <c r="I33" s="47">
        <v>7.4893999999999998</v>
      </c>
      <c r="J33" s="48">
        <v>18.413146417139099</v>
      </c>
      <c r="K33" s="47">
        <v>-5.4851000000000001</v>
      </c>
      <c r="L33" s="48">
        <v>23.484556563139598</v>
      </c>
      <c r="M33" s="48">
        <v>-2.3654081055951601</v>
      </c>
      <c r="N33" s="47">
        <v>622.99289999999996</v>
      </c>
      <c r="O33" s="47">
        <v>622.99289999999996</v>
      </c>
      <c r="P33" s="47">
        <v>9</v>
      </c>
      <c r="Q33" s="47">
        <v>25</v>
      </c>
      <c r="R33" s="48">
        <v>-64</v>
      </c>
      <c r="S33" s="47">
        <v>4.5193555555555598</v>
      </c>
      <c r="T33" s="47">
        <v>5.7961840000000002</v>
      </c>
      <c r="U33" s="49">
        <v>-28.252445038869901</v>
      </c>
    </row>
    <row r="34" spans="1:21" ht="12" thickBot="1">
      <c r="A34" s="71"/>
      <c r="B34" s="60" t="s">
        <v>32</v>
      </c>
      <c r="C34" s="61"/>
      <c r="D34" s="47">
        <v>465277.3247</v>
      </c>
      <c r="E34" s="47">
        <v>348954.54920000001</v>
      </c>
      <c r="F34" s="48">
        <v>133.334649388202</v>
      </c>
      <c r="G34" s="47">
        <v>331323.45909999998</v>
      </c>
      <c r="H34" s="48">
        <v>40.429936945566602</v>
      </c>
      <c r="I34" s="47">
        <v>39081.727200000001</v>
      </c>
      <c r="J34" s="48">
        <v>8.39966298061033</v>
      </c>
      <c r="K34" s="47">
        <v>33996.949800000002</v>
      </c>
      <c r="L34" s="48">
        <v>10.2609546249302</v>
      </c>
      <c r="M34" s="48">
        <v>0.14956569427296099</v>
      </c>
      <c r="N34" s="47">
        <v>5065552.8338000001</v>
      </c>
      <c r="O34" s="47">
        <v>5065552.8338000001</v>
      </c>
      <c r="P34" s="47">
        <v>19706</v>
      </c>
      <c r="Q34" s="47">
        <v>18537</v>
      </c>
      <c r="R34" s="48">
        <v>6.3063063063063103</v>
      </c>
      <c r="S34" s="47">
        <v>23.610947158225901</v>
      </c>
      <c r="T34" s="47">
        <v>23.752909429789099</v>
      </c>
      <c r="U34" s="49">
        <v>-0.60125614873391198</v>
      </c>
    </row>
    <row r="35" spans="1:21" ht="12" thickBot="1">
      <c r="A35" s="71"/>
      <c r="B35" s="60" t="s">
        <v>37</v>
      </c>
      <c r="C35" s="61"/>
      <c r="D35" s="50"/>
      <c r="E35" s="47">
        <v>780128.48809999996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</row>
    <row r="36" spans="1:21" ht="12" thickBot="1">
      <c r="A36" s="71"/>
      <c r="B36" s="60" t="s">
        <v>38</v>
      </c>
      <c r="C36" s="61"/>
      <c r="D36" s="50"/>
      <c r="E36" s="47">
        <v>148643.66409999999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39</v>
      </c>
      <c r="C37" s="61"/>
      <c r="D37" s="50"/>
      <c r="E37" s="47">
        <v>205845.24799999999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33</v>
      </c>
      <c r="C38" s="61"/>
      <c r="D38" s="47">
        <v>362675.21309999999</v>
      </c>
      <c r="E38" s="47">
        <v>370669.92599999998</v>
      </c>
      <c r="F38" s="48">
        <v>97.843171959950197</v>
      </c>
      <c r="G38" s="47">
        <v>315756.402</v>
      </c>
      <c r="H38" s="48">
        <v>14.8591796723095</v>
      </c>
      <c r="I38" s="47">
        <v>19898.060399999998</v>
      </c>
      <c r="J38" s="48">
        <v>5.4864682452157396</v>
      </c>
      <c r="K38" s="47">
        <v>15222.761200000001</v>
      </c>
      <c r="L38" s="48">
        <v>4.8210459403448596</v>
      </c>
      <c r="M38" s="48">
        <v>0.30712556930867502</v>
      </c>
      <c r="N38" s="47">
        <v>4130060.7085000002</v>
      </c>
      <c r="O38" s="47">
        <v>4130060.7085000002</v>
      </c>
      <c r="P38" s="47">
        <v>564</v>
      </c>
      <c r="Q38" s="47">
        <v>543</v>
      </c>
      <c r="R38" s="48">
        <v>3.8674033149171301</v>
      </c>
      <c r="S38" s="47">
        <v>643.04115797872305</v>
      </c>
      <c r="T38" s="47">
        <v>653.12368526703494</v>
      </c>
      <c r="U38" s="49">
        <v>-1.56794431634892</v>
      </c>
    </row>
    <row r="39" spans="1:21" ht="12" customHeight="1" thickBot="1">
      <c r="A39" s="71"/>
      <c r="B39" s="60" t="s">
        <v>34</v>
      </c>
      <c r="C39" s="61"/>
      <c r="D39" s="47">
        <v>910980.06070000003</v>
      </c>
      <c r="E39" s="47">
        <v>523977.09749999997</v>
      </c>
      <c r="F39" s="48">
        <v>173.85875547737999</v>
      </c>
      <c r="G39" s="47">
        <v>646487.16599999997</v>
      </c>
      <c r="H39" s="48">
        <v>40.912319472092904</v>
      </c>
      <c r="I39" s="47">
        <v>56827.531799999997</v>
      </c>
      <c r="J39" s="48">
        <v>6.2380653816213698</v>
      </c>
      <c r="K39" s="47">
        <v>57053.9211</v>
      </c>
      <c r="L39" s="48">
        <v>8.8252209944102695</v>
      </c>
      <c r="M39" s="48">
        <v>-3.9679884508410004E-3</v>
      </c>
      <c r="N39" s="47">
        <v>10238099.1095</v>
      </c>
      <c r="O39" s="47">
        <v>10238099.1095</v>
      </c>
      <c r="P39" s="47">
        <v>4107</v>
      </c>
      <c r="Q39" s="47">
        <v>3755</v>
      </c>
      <c r="R39" s="48">
        <v>9.37416777629827</v>
      </c>
      <c r="S39" s="47">
        <v>221.81155605064501</v>
      </c>
      <c r="T39" s="47">
        <v>227.11521238348899</v>
      </c>
      <c r="U39" s="49">
        <v>-2.3910640307813802</v>
      </c>
    </row>
    <row r="40" spans="1:21" ht="12" thickBot="1">
      <c r="A40" s="71"/>
      <c r="B40" s="60" t="s">
        <v>40</v>
      </c>
      <c r="C40" s="61"/>
      <c r="D40" s="50"/>
      <c r="E40" s="47">
        <v>215841.93700000001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</row>
    <row r="41" spans="1:21" ht="12" thickBot="1">
      <c r="A41" s="71"/>
      <c r="B41" s="60" t="s">
        <v>41</v>
      </c>
      <c r="C41" s="61"/>
      <c r="D41" s="50"/>
      <c r="E41" s="47">
        <v>79579.979300000006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2"/>
      <c r="B42" s="60" t="s">
        <v>35</v>
      </c>
      <c r="C42" s="61"/>
      <c r="D42" s="52">
        <v>108617.37</v>
      </c>
      <c r="E42" s="52">
        <v>0</v>
      </c>
      <c r="F42" s="53"/>
      <c r="G42" s="52">
        <v>30335.1</v>
      </c>
      <c r="H42" s="54">
        <v>258.058387808183</v>
      </c>
      <c r="I42" s="52">
        <v>10471.037899999999</v>
      </c>
      <c r="J42" s="54">
        <v>9.6402977718941294</v>
      </c>
      <c r="K42" s="52">
        <v>2492.3243000000002</v>
      </c>
      <c r="L42" s="54">
        <v>8.2159752234210508</v>
      </c>
      <c r="M42" s="54">
        <v>3.2013143714884902</v>
      </c>
      <c r="N42" s="52">
        <v>701866.2084</v>
      </c>
      <c r="O42" s="52">
        <v>701866.2084</v>
      </c>
      <c r="P42" s="52">
        <v>79</v>
      </c>
      <c r="Q42" s="52">
        <v>61</v>
      </c>
      <c r="R42" s="54">
        <v>29.508196721311499</v>
      </c>
      <c r="S42" s="52">
        <v>1374.9034177215201</v>
      </c>
      <c r="T42" s="52">
        <v>435.80719016393402</v>
      </c>
      <c r="U42" s="55">
        <v>68.302705153926297</v>
      </c>
    </row>
  </sheetData>
  <mergeCells count="40"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103198</v>
      </c>
      <c r="D2" s="32">
        <v>1165290.16673162</v>
      </c>
      <c r="E2" s="32">
        <v>1030217.01470171</v>
      </c>
      <c r="F2" s="32">
        <v>135073.15202991501</v>
      </c>
      <c r="G2" s="32">
        <v>1030217.01470171</v>
      </c>
      <c r="H2" s="32">
        <v>0.11591374911260501</v>
      </c>
    </row>
    <row r="3" spans="1:8" ht="14.25">
      <c r="A3" s="32">
        <v>2</v>
      </c>
      <c r="B3" s="33">
        <v>13</v>
      </c>
      <c r="C3" s="32">
        <v>19736.326000000001</v>
      </c>
      <c r="D3" s="32">
        <v>143899.18656202999</v>
      </c>
      <c r="E3" s="32">
        <v>111987.855279154</v>
      </c>
      <c r="F3" s="32">
        <v>31911.331282875701</v>
      </c>
      <c r="G3" s="32">
        <v>111987.855279154</v>
      </c>
      <c r="H3" s="32">
        <v>0.22176172114162601</v>
      </c>
    </row>
    <row r="4" spans="1:8" ht="14.25">
      <c r="A4" s="32">
        <v>3</v>
      </c>
      <c r="B4" s="33">
        <v>14</v>
      </c>
      <c r="C4" s="32">
        <v>175712</v>
      </c>
      <c r="D4" s="32">
        <v>209560.250725641</v>
      </c>
      <c r="E4" s="32">
        <v>156127.34884700901</v>
      </c>
      <c r="F4" s="32">
        <v>53432.901878632503</v>
      </c>
      <c r="G4" s="32">
        <v>156127.34884700901</v>
      </c>
      <c r="H4" s="32">
        <v>0.25497632157630701</v>
      </c>
    </row>
    <row r="5" spans="1:8" ht="14.25">
      <c r="A5" s="32">
        <v>4</v>
      </c>
      <c r="B5" s="33">
        <v>15</v>
      </c>
      <c r="C5" s="32">
        <v>7646</v>
      </c>
      <c r="D5" s="32">
        <v>118358.166133333</v>
      </c>
      <c r="E5" s="32">
        <v>104800.400862393</v>
      </c>
      <c r="F5" s="32">
        <v>13557.765270940199</v>
      </c>
      <c r="G5" s="32">
        <v>104800.400862393</v>
      </c>
      <c r="H5" s="32">
        <v>0.114548625699954</v>
      </c>
    </row>
    <row r="6" spans="1:8" ht="14.25">
      <c r="A6" s="32">
        <v>5</v>
      </c>
      <c r="B6" s="33">
        <v>16</v>
      </c>
      <c r="C6" s="32">
        <v>4384</v>
      </c>
      <c r="D6" s="32">
        <v>382764.80605555599</v>
      </c>
      <c r="E6" s="32">
        <v>407669.81829829101</v>
      </c>
      <c r="F6" s="32">
        <v>-24905.012242735</v>
      </c>
      <c r="G6" s="32">
        <v>407669.81829829101</v>
      </c>
      <c r="H6" s="32">
        <v>-6.5066097636782894E-2</v>
      </c>
    </row>
    <row r="7" spans="1:8" ht="14.25">
      <c r="A7" s="32">
        <v>6</v>
      </c>
      <c r="B7" s="33">
        <v>17</v>
      </c>
      <c r="C7" s="32">
        <v>69378</v>
      </c>
      <c r="D7" s="32">
        <v>1013497.83474359</v>
      </c>
      <c r="E7" s="32">
        <v>1007660.5624359</v>
      </c>
      <c r="F7" s="32">
        <v>5837.2723076923103</v>
      </c>
      <c r="G7" s="32">
        <v>1007660.5624359</v>
      </c>
      <c r="H7" s="32">
        <v>5.7595311085880197E-3</v>
      </c>
    </row>
    <row r="8" spans="1:8" ht="14.25">
      <c r="A8" s="32">
        <v>7</v>
      </c>
      <c r="B8" s="33">
        <v>18</v>
      </c>
      <c r="C8" s="32">
        <v>98862</v>
      </c>
      <c r="D8" s="32">
        <v>331382.12737008499</v>
      </c>
      <c r="E8" s="32">
        <v>278676.72324017098</v>
      </c>
      <c r="F8" s="32">
        <v>52705.404129914503</v>
      </c>
      <c r="G8" s="32">
        <v>278676.72324017098</v>
      </c>
      <c r="H8" s="32">
        <v>0.159047214006969</v>
      </c>
    </row>
    <row r="9" spans="1:8" ht="14.25">
      <c r="A9" s="32">
        <v>8</v>
      </c>
      <c r="B9" s="33">
        <v>19</v>
      </c>
      <c r="C9" s="32">
        <v>19321</v>
      </c>
      <c r="D9" s="32">
        <v>160367.05329914499</v>
      </c>
      <c r="E9" s="32">
        <v>144478.00668547</v>
      </c>
      <c r="F9" s="32">
        <v>15889.0466136752</v>
      </c>
      <c r="G9" s="32">
        <v>144478.00668547</v>
      </c>
      <c r="H9" s="32">
        <v>9.9079245311293002E-2</v>
      </c>
    </row>
    <row r="10" spans="1:8" ht="14.25">
      <c r="A10" s="32">
        <v>9</v>
      </c>
      <c r="B10" s="33">
        <v>21</v>
      </c>
      <c r="C10" s="32">
        <v>174915</v>
      </c>
      <c r="D10" s="32">
        <v>818711.25989999995</v>
      </c>
      <c r="E10" s="32">
        <v>761241.16980000003</v>
      </c>
      <c r="F10" s="32">
        <v>57470.090100000001</v>
      </c>
      <c r="G10" s="32">
        <v>761241.16980000003</v>
      </c>
      <c r="H10" s="32">
        <v>7.0195797853103398E-2</v>
      </c>
    </row>
    <row r="11" spans="1:8" ht="14.25">
      <c r="A11" s="32">
        <v>10</v>
      </c>
      <c r="B11" s="33">
        <v>22</v>
      </c>
      <c r="C11" s="32">
        <v>39014</v>
      </c>
      <c r="D11" s="32">
        <v>833059.99562307703</v>
      </c>
      <c r="E11" s="32">
        <v>830169.64888461505</v>
      </c>
      <c r="F11" s="32">
        <v>2890.3467384615401</v>
      </c>
      <c r="G11" s="32">
        <v>830169.64888461505</v>
      </c>
      <c r="H11" s="32">
        <v>3.4695541181277599E-3</v>
      </c>
    </row>
    <row r="12" spans="1:8" ht="14.25">
      <c r="A12" s="32">
        <v>11</v>
      </c>
      <c r="B12" s="33">
        <v>23</v>
      </c>
      <c r="C12" s="32">
        <v>477768.92499999999</v>
      </c>
      <c r="D12" s="32">
        <v>5147305.6357640997</v>
      </c>
      <c r="E12" s="32">
        <v>4971307.8622179497</v>
      </c>
      <c r="F12" s="32">
        <v>175997.773546154</v>
      </c>
      <c r="G12" s="32">
        <v>4971307.8622179497</v>
      </c>
      <c r="H12" s="32">
        <v>3.4192213557963202E-2</v>
      </c>
    </row>
    <row r="13" spans="1:8" ht="14.25">
      <c r="A13" s="32">
        <v>12</v>
      </c>
      <c r="B13" s="33">
        <v>24</v>
      </c>
      <c r="C13" s="32">
        <v>37038.894</v>
      </c>
      <c r="D13" s="32">
        <v>849609.11586923106</v>
      </c>
      <c r="E13" s="32">
        <v>779721.43309572595</v>
      </c>
      <c r="F13" s="32">
        <v>69887.682773504304</v>
      </c>
      <c r="G13" s="32">
        <v>779721.43309572595</v>
      </c>
      <c r="H13" s="32">
        <v>8.2258631019986803E-2</v>
      </c>
    </row>
    <row r="14" spans="1:8" ht="14.25">
      <c r="A14" s="32">
        <v>13</v>
      </c>
      <c r="B14" s="33">
        <v>25</v>
      </c>
      <c r="C14" s="32">
        <v>124355</v>
      </c>
      <c r="D14" s="32">
        <v>1677968.4712</v>
      </c>
      <c r="E14" s="32">
        <v>1566240.9009</v>
      </c>
      <c r="F14" s="32">
        <v>111727.57030000001</v>
      </c>
      <c r="G14" s="32">
        <v>1566240.9009</v>
      </c>
      <c r="H14" s="32">
        <v>6.6585023626873005E-2</v>
      </c>
    </row>
    <row r="15" spans="1:8" ht="14.25">
      <c r="A15" s="32">
        <v>14</v>
      </c>
      <c r="B15" s="33">
        <v>26</v>
      </c>
      <c r="C15" s="32">
        <v>112441</v>
      </c>
      <c r="D15" s="32">
        <v>622224.68748559104</v>
      </c>
      <c r="E15" s="32">
        <v>600867.14006419305</v>
      </c>
      <c r="F15" s="32">
        <v>21357.547421397801</v>
      </c>
      <c r="G15" s="32">
        <v>600867.14006419305</v>
      </c>
      <c r="H15" s="32">
        <v>3.4324493789700899E-2</v>
      </c>
    </row>
    <row r="16" spans="1:8" ht="14.25">
      <c r="A16" s="32">
        <v>15</v>
      </c>
      <c r="B16" s="33">
        <v>27</v>
      </c>
      <c r="C16" s="32">
        <v>222703.35999999999</v>
      </c>
      <c r="D16" s="32">
        <v>1653280.6026000001</v>
      </c>
      <c r="E16" s="32">
        <v>1480926.1100999999</v>
      </c>
      <c r="F16" s="32">
        <v>172354.49249999999</v>
      </c>
      <c r="G16" s="32">
        <v>1480926.1100999999</v>
      </c>
      <c r="H16" s="32">
        <v>0.10424999375723</v>
      </c>
    </row>
    <row r="17" spans="1:8" ht="14.25">
      <c r="A17" s="32">
        <v>16</v>
      </c>
      <c r="B17" s="33">
        <v>29</v>
      </c>
      <c r="C17" s="32">
        <v>306662</v>
      </c>
      <c r="D17" s="32">
        <v>3654996.3962623901</v>
      </c>
      <c r="E17" s="32">
        <v>3560368.9277290599</v>
      </c>
      <c r="F17" s="32">
        <v>94627.468533333304</v>
      </c>
      <c r="G17" s="32">
        <v>3560368.9277290599</v>
      </c>
      <c r="H17" s="32">
        <v>2.5889893798554699E-2</v>
      </c>
    </row>
    <row r="18" spans="1:8" ht="14.25">
      <c r="A18" s="32">
        <v>17</v>
      </c>
      <c r="B18" s="33">
        <v>31</v>
      </c>
      <c r="C18" s="32">
        <v>55011.913999999997</v>
      </c>
      <c r="D18" s="32">
        <v>410710.558602451</v>
      </c>
      <c r="E18" s="32">
        <v>335828.11886908399</v>
      </c>
      <c r="F18" s="32">
        <v>74882.439733366598</v>
      </c>
      <c r="G18" s="32">
        <v>335828.11886908399</v>
      </c>
      <c r="H18" s="32">
        <v>0.18232411649745101</v>
      </c>
    </row>
    <row r="19" spans="1:8" ht="14.25">
      <c r="A19" s="32">
        <v>18</v>
      </c>
      <c r="B19" s="33">
        <v>32</v>
      </c>
      <c r="C19" s="32">
        <v>108827.93799999999</v>
      </c>
      <c r="D19" s="32">
        <v>1282721.7709582101</v>
      </c>
      <c r="E19" s="32">
        <v>1347559.0130791699</v>
      </c>
      <c r="F19" s="32">
        <v>-64837.242120958297</v>
      </c>
      <c r="G19" s="32">
        <v>1347559.0130791699</v>
      </c>
      <c r="H19" s="32">
        <v>-5.0546613918093897E-2</v>
      </c>
    </row>
    <row r="20" spans="1:8" ht="14.25">
      <c r="A20" s="32">
        <v>19</v>
      </c>
      <c r="B20" s="33">
        <v>33</v>
      </c>
      <c r="C20" s="32">
        <v>73081.857000000004</v>
      </c>
      <c r="D20" s="32">
        <v>1110247.61573301</v>
      </c>
      <c r="E20" s="32">
        <v>894261.88191469898</v>
      </c>
      <c r="F20" s="32">
        <v>215985.733818309</v>
      </c>
      <c r="G20" s="32">
        <v>894261.88191469898</v>
      </c>
      <c r="H20" s="32">
        <v>0.19453834510215201</v>
      </c>
    </row>
    <row r="21" spans="1:8" ht="14.25">
      <c r="A21" s="32">
        <v>20</v>
      </c>
      <c r="B21" s="33">
        <v>34</v>
      </c>
      <c r="C21" s="32">
        <v>59621.04</v>
      </c>
      <c r="D21" s="32">
        <v>356273.851411346</v>
      </c>
      <c r="E21" s="32">
        <v>254533.03434422001</v>
      </c>
      <c r="F21" s="32">
        <v>101740.817067125</v>
      </c>
      <c r="G21" s="32">
        <v>254533.03434422001</v>
      </c>
      <c r="H21" s="32">
        <v>0.285569139200332</v>
      </c>
    </row>
    <row r="22" spans="1:8" ht="14.25">
      <c r="A22" s="32">
        <v>21</v>
      </c>
      <c r="B22" s="33">
        <v>35</v>
      </c>
      <c r="C22" s="32">
        <v>191768.56400000001</v>
      </c>
      <c r="D22" s="32">
        <v>3794534.8601946901</v>
      </c>
      <c r="E22" s="32">
        <v>4201880.9505867697</v>
      </c>
      <c r="F22" s="32">
        <v>-407346.09039207501</v>
      </c>
      <c r="G22" s="32">
        <v>4201880.9505867697</v>
      </c>
      <c r="H22" s="32">
        <v>-0.107350730827434</v>
      </c>
    </row>
    <row r="23" spans="1:8" ht="14.25">
      <c r="A23" s="32">
        <v>22</v>
      </c>
      <c r="B23" s="33">
        <v>36</v>
      </c>
      <c r="C23" s="32">
        <v>206041.47</v>
      </c>
      <c r="D23" s="32">
        <v>856646.39242212404</v>
      </c>
      <c r="E23" s="32">
        <v>733911.00480828795</v>
      </c>
      <c r="F23" s="32">
        <v>122735.38761383601</v>
      </c>
      <c r="G23" s="32">
        <v>733911.00480828795</v>
      </c>
      <c r="H23" s="32">
        <v>0.143274271274065</v>
      </c>
    </row>
    <row r="24" spans="1:8" ht="14.25">
      <c r="A24" s="32">
        <v>23</v>
      </c>
      <c r="B24" s="33">
        <v>37</v>
      </c>
      <c r="C24" s="32">
        <v>148575.071</v>
      </c>
      <c r="D24" s="32">
        <v>1430962.6943177001</v>
      </c>
      <c r="E24" s="32">
        <v>1252565.25637228</v>
      </c>
      <c r="F24" s="32">
        <v>178397.43794541701</v>
      </c>
      <c r="G24" s="32">
        <v>1252565.25637228</v>
      </c>
      <c r="H24" s="32">
        <v>0.12466952398816999</v>
      </c>
    </row>
    <row r="25" spans="1:8" ht="14.25">
      <c r="A25" s="32">
        <v>24</v>
      </c>
      <c r="B25" s="33">
        <v>38</v>
      </c>
      <c r="C25" s="32">
        <v>379362.462</v>
      </c>
      <c r="D25" s="32">
        <v>1704070.0499150399</v>
      </c>
      <c r="E25" s="32">
        <v>1700162.52410354</v>
      </c>
      <c r="F25" s="32">
        <v>3907.5258115044198</v>
      </c>
      <c r="G25" s="32">
        <v>1700162.52410354</v>
      </c>
      <c r="H25" s="32">
        <v>2.2930546849874102E-3</v>
      </c>
    </row>
    <row r="26" spans="1:8" ht="14.25">
      <c r="A26" s="32">
        <v>25</v>
      </c>
      <c r="B26" s="33">
        <v>39</v>
      </c>
      <c r="C26" s="32">
        <v>122520.352</v>
      </c>
      <c r="D26" s="32">
        <v>181910.891783867</v>
      </c>
      <c r="E26" s="32">
        <v>133193.193720613</v>
      </c>
      <c r="F26" s="32">
        <v>48717.698063253898</v>
      </c>
      <c r="G26" s="32">
        <v>133193.193720613</v>
      </c>
      <c r="H26" s="32">
        <v>0.267810781341981</v>
      </c>
    </row>
    <row r="27" spans="1:8" ht="14.25">
      <c r="A27" s="32">
        <v>26</v>
      </c>
      <c r="B27" s="33">
        <v>40</v>
      </c>
      <c r="C27" s="32">
        <v>11</v>
      </c>
      <c r="D27" s="32">
        <v>40.674100000000003</v>
      </c>
      <c r="E27" s="32">
        <v>33.184800000000003</v>
      </c>
      <c r="F27" s="32">
        <v>7.4893000000000001</v>
      </c>
      <c r="G27" s="32">
        <v>33.184800000000003</v>
      </c>
      <c r="H27" s="32">
        <v>0.18412945830393301</v>
      </c>
    </row>
    <row r="28" spans="1:8" ht="14.25">
      <c r="A28" s="32">
        <v>27</v>
      </c>
      <c r="B28" s="33">
        <v>42</v>
      </c>
      <c r="C28" s="32">
        <v>24683.064999999999</v>
      </c>
      <c r="D28" s="32">
        <v>465277.32490000001</v>
      </c>
      <c r="E28" s="32">
        <v>426195.58620000002</v>
      </c>
      <c r="F28" s="32">
        <v>39081.738700000002</v>
      </c>
      <c r="G28" s="32">
        <v>426195.58620000002</v>
      </c>
      <c r="H28" s="32">
        <v>8.3996654486439198E-2</v>
      </c>
    </row>
    <row r="29" spans="1:8" ht="14.25">
      <c r="A29" s="32">
        <v>28</v>
      </c>
      <c r="B29" s="33">
        <v>75</v>
      </c>
      <c r="C29" s="32">
        <v>574</v>
      </c>
      <c r="D29" s="32">
        <v>362675.21367521398</v>
      </c>
      <c r="E29" s="32">
        <v>342777.15444444399</v>
      </c>
      <c r="F29" s="32">
        <v>19898.059230769199</v>
      </c>
      <c r="G29" s="32">
        <v>342777.15444444399</v>
      </c>
      <c r="H29" s="32">
        <v>5.4864679141234399E-2</v>
      </c>
    </row>
    <row r="30" spans="1:8" ht="14.25">
      <c r="A30" s="32">
        <v>29</v>
      </c>
      <c r="B30" s="33">
        <v>76</v>
      </c>
      <c r="C30" s="32">
        <v>4311</v>
      </c>
      <c r="D30" s="32">
        <v>910980.04815213697</v>
      </c>
      <c r="E30" s="32">
        <v>854152.53326837602</v>
      </c>
      <c r="F30" s="32">
        <v>56827.514883760698</v>
      </c>
      <c r="G30" s="32">
        <v>854152.53326837602</v>
      </c>
      <c r="H30" s="32">
        <v>6.2380636106171103E-2</v>
      </c>
    </row>
    <row r="31" spans="1:8" ht="14.25">
      <c r="A31" s="32">
        <v>30</v>
      </c>
      <c r="B31" s="33">
        <v>99</v>
      </c>
      <c r="C31" s="32">
        <v>80</v>
      </c>
      <c r="D31" s="32">
        <v>108617.369790485</v>
      </c>
      <c r="E31" s="32">
        <v>98146.333484607807</v>
      </c>
      <c r="F31" s="32">
        <v>10471.036305877</v>
      </c>
      <c r="G31" s="32">
        <v>98146.333484607807</v>
      </c>
      <c r="H31" s="32">
        <v>9.6402963228394298E-2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2014-01-13T04:33:22Z</dcterms:modified>
</cp:coreProperties>
</file>