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  <fileRecoveryPr repairLoad="1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<sst xmlns="http://schemas.openxmlformats.org/spreadsheetml/2006/main" count="113" uniqueCount="71">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</sst>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307" Type="http://schemas.openxmlformats.org/officeDocument/2006/relationships/hyperlink" Target="cid:2722c4b82" TargetMode="External"/><Relationship Id="rId323" Type="http://schemas.openxmlformats.org/officeDocument/2006/relationships/hyperlink" Target="cid:756b0cf62" TargetMode="External"/><Relationship Id="rId328" Type="http://schemas.openxmlformats.org/officeDocument/2006/relationships/image" Target="cid:88fc8e9d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0" sqref="E30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19514171.127799999</v>
      </c>
      <c r="F3" s="25">
        <f>RA!I7</f>
        <v>2090184.0334999999</v>
      </c>
      <c r="G3" s="16">
        <f>E3-F3</f>
        <v>17423987.094299998</v>
      </c>
      <c r="H3" s="27">
        <f>RA!J7</f>
        <v>10.7111084545237</v>
      </c>
      <c r="I3" s="20">
        <f>SUM(I4:I39)</f>
        <v>19514174.696580473</v>
      </c>
      <c r="J3" s="21">
        <f>SUM(J4:J39)</f>
        <v>17423986.925657112</v>
      </c>
      <c r="K3" s="22">
        <f>E3-I3</f>
        <v>-3.5687804743647575</v>
      </c>
      <c r="L3" s="22">
        <f>G3-J3</f>
        <v>0.16864288598299026</v>
      </c>
    </row>
    <row r="4" spans="1:12">
      <c r="A4" s="59">
        <f>RA!A8</f>
        <v>41653</v>
      </c>
      <c r="B4" s="12">
        <v>12</v>
      </c>
      <c r="C4" s="56" t="s">
        <v>6</v>
      </c>
      <c r="D4" s="56"/>
      <c r="E4" s="15">
        <f>VLOOKUP(C4,RA!B8:D39,3,0)</f>
        <v>897479.43790000002</v>
      </c>
      <c r="F4" s="25">
        <f>VLOOKUP(C4,RA!B8:I43,8,0)</f>
        <v>93138.311400000006</v>
      </c>
      <c r="G4" s="16">
        <f t="shared" ref="G4:G39" si="0">E4-F4</f>
        <v>804341.12650000001</v>
      </c>
      <c r="H4" s="27">
        <f>RA!J8</f>
        <v>10.377765491534101</v>
      </c>
      <c r="I4" s="20">
        <f>VLOOKUP(B4,RMS!B:D,3,FALSE)</f>
        <v>897480.29689999996</v>
      </c>
      <c r="J4" s="21">
        <f>VLOOKUP(B4,RMS!B:E,4,FALSE)</f>
        <v>804341.12981880305</v>
      </c>
      <c r="K4" s="22">
        <f t="shared" ref="K4:K39" si="1">E4-I4</f>
        <v>-0.85899999993853271</v>
      </c>
      <c r="L4" s="22">
        <f t="shared" ref="L4:L39" si="2">G4-J4</f>
        <v>-3.3188030356541276E-3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102851.7936</v>
      </c>
      <c r="F5" s="25">
        <f>VLOOKUP(C5,RA!B9:I44,8,0)</f>
        <v>22854.3004</v>
      </c>
      <c r="G5" s="16">
        <f t="shared" si="0"/>
        <v>79997.493199999997</v>
      </c>
      <c r="H5" s="27">
        <f>RA!J9</f>
        <v>22.220614342305499</v>
      </c>
      <c r="I5" s="20">
        <f>VLOOKUP(B5,RMS!B:D,3,FALSE)</f>
        <v>102851.825385727</v>
      </c>
      <c r="J5" s="21">
        <f>VLOOKUP(B5,RMS!B:E,4,FALSE)</f>
        <v>79997.484729959906</v>
      </c>
      <c r="K5" s="22">
        <f t="shared" si="1"/>
        <v>-3.1785726998350583E-2</v>
      </c>
      <c r="L5" s="22">
        <f t="shared" si="2"/>
        <v>8.4700400911970064E-3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161787.0968</v>
      </c>
      <c r="F6" s="25">
        <f>VLOOKUP(C6,RA!B10:I45,8,0)</f>
        <v>40892.5311</v>
      </c>
      <c r="G6" s="16">
        <f t="shared" si="0"/>
        <v>120894.56570000001</v>
      </c>
      <c r="H6" s="27">
        <f>RA!J10</f>
        <v>25.2755206742791</v>
      </c>
      <c r="I6" s="20">
        <f>VLOOKUP(B6,RMS!B:D,3,FALSE)</f>
        <v>161788.984508547</v>
      </c>
      <c r="J6" s="21">
        <f>VLOOKUP(B6,RMS!B:E,4,FALSE)</f>
        <v>120894.565662393</v>
      </c>
      <c r="K6" s="22">
        <f t="shared" si="1"/>
        <v>-1.8877085470012389</v>
      </c>
      <c r="L6" s="22">
        <f t="shared" si="2"/>
        <v>3.760700928978622E-5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89070.765299999999</v>
      </c>
      <c r="F7" s="25">
        <f>VLOOKUP(C7,RA!B11:I46,8,0)</f>
        <v>11262.7063</v>
      </c>
      <c r="G7" s="16">
        <f t="shared" si="0"/>
        <v>77808.058999999994</v>
      </c>
      <c r="H7" s="27">
        <f>RA!J11</f>
        <v>12.6446722020025</v>
      </c>
      <c r="I7" s="20">
        <f>VLOOKUP(B7,RMS!B:D,3,FALSE)</f>
        <v>89070.785608546998</v>
      </c>
      <c r="J7" s="21">
        <f>VLOOKUP(B7,RMS!B:E,4,FALSE)</f>
        <v>77808.059497435897</v>
      </c>
      <c r="K7" s="22">
        <f t="shared" si="1"/>
        <v>-2.0308546998421662E-2</v>
      </c>
      <c r="L7" s="22">
        <f t="shared" si="2"/>
        <v>-4.9743590352591127E-4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341376.73790000001</v>
      </c>
      <c r="F8" s="25">
        <f>VLOOKUP(C8,RA!B12:I47,8,0)</f>
        <v>-8626.8848999999991</v>
      </c>
      <c r="G8" s="16">
        <f t="shared" si="0"/>
        <v>350003.62280000001</v>
      </c>
      <c r="H8" s="27">
        <f>RA!J12</f>
        <v>-2.52708633665809</v>
      </c>
      <c r="I8" s="20">
        <f>VLOOKUP(B8,RMS!B:D,3,FALSE)</f>
        <v>341376.728897436</v>
      </c>
      <c r="J8" s="21">
        <f>VLOOKUP(B8,RMS!B:E,4,FALSE)</f>
        <v>350003.62228376098</v>
      </c>
      <c r="K8" s="22">
        <f t="shared" si="1"/>
        <v>9.0025640092790127E-3</v>
      </c>
      <c r="L8" s="22">
        <f t="shared" si="2"/>
        <v>5.1623902982100844E-4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412768.01699999999</v>
      </c>
      <c r="F9" s="25">
        <f>VLOOKUP(C9,RA!B13:I48,8,0)</f>
        <v>74204.596099999995</v>
      </c>
      <c r="G9" s="16">
        <f t="shared" si="0"/>
        <v>338563.42090000003</v>
      </c>
      <c r="H9" s="27">
        <f>RA!J13</f>
        <v>17.9773124476357</v>
      </c>
      <c r="I9" s="20">
        <f>VLOOKUP(B9,RMS!B:D,3,FALSE)</f>
        <v>412768.16634871799</v>
      </c>
      <c r="J9" s="21">
        <f>VLOOKUP(B9,RMS!B:E,4,FALSE)</f>
        <v>338563.42050427402</v>
      </c>
      <c r="K9" s="22">
        <f t="shared" si="1"/>
        <v>-0.14934871799778193</v>
      </c>
      <c r="L9" s="22">
        <f t="shared" si="2"/>
        <v>3.9572600508108735E-4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226263.86410000001</v>
      </c>
      <c r="F10" s="25">
        <f>VLOOKUP(C10,RA!B14:I49,8,0)</f>
        <v>39450.949999999997</v>
      </c>
      <c r="G10" s="16">
        <f t="shared" si="0"/>
        <v>186812.91409999999</v>
      </c>
      <c r="H10" s="27">
        <f>RA!J14</f>
        <v>17.435815549655899</v>
      </c>
      <c r="I10" s="20">
        <f>VLOOKUP(B10,RMS!B:D,3,FALSE)</f>
        <v>226263.85717094</v>
      </c>
      <c r="J10" s="21">
        <f>VLOOKUP(B10,RMS!B:E,4,FALSE)</f>
        <v>186812.91630683799</v>
      </c>
      <c r="K10" s="22">
        <f t="shared" si="1"/>
        <v>6.9290600076783448E-3</v>
      </c>
      <c r="L10" s="22">
        <f t="shared" si="2"/>
        <v>-2.2068379912525415E-3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112787.5279</v>
      </c>
      <c r="F11" s="25">
        <f>VLOOKUP(C11,RA!B15:I50,8,0)</f>
        <v>22197.325400000002</v>
      </c>
      <c r="G11" s="16">
        <f t="shared" si="0"/>
        <v>90590.202499999999</v>
      </c>
      <c r="H11" s="27">
        <f>RA!J15</f>
        <v>19.680656020478299</v>
      </c>
      <c r="I11" s="20">
        <f>VLOOKUP(B11,RMS!B:D,3,FALSE)</f>
        <v>112787.57485812</v>
      </c>
      <c r="J11" s="21">
        <f>VLOOKUP(B11,RMS!B:E,4,FALSE)</f>
        <v>90590.200552136797</v>
      </c>
      <c r="K11" s="22">
        <f t="shared" si="1"/>
        <v>-4.6958120001363568E-2</v>
      </c>
      <c r="L11" s="22">
        <f t="shared" si="2"/>
        <v>1.9478632020764053E-3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695280.59849999996</v>
      </c>
      <c r="F12" s="25">
        <f>VLOOKUP(C12,RA!B16:I51,8,0)</f>
        <v>18645.774300000001</v>
      </c>
      <c r="G12" s="16">
        <f t="shared" si="0"/>
        <v>676634.82419999992</v>
      </c>
      <c r="H12" s="27">
        <f>RA!J16</f>
        <v>2.68176249132026</v>
      </c>
      <c r="I12" s="20">
        <f>VLOOKUP(B12,RMS!B:D,3,FALSE)</f>
        <v>695280.41469999996</v>
      </c>
      <c r="J12" s="21">
        <f>VLOOKUP(B12,RMS!B:E,4,FALSE)</f>
        <v>676634.82420000003</v>
      </c>
      <c r="K12" s="22">
        <f t="shared" si="1"/>
        <v>0.18379999999888241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834571.03410000005</v>
      </c>
      <c r="F13" s="25">
        <f>VLOOKUP(C13,RA!B17:I52,8,0)</f>
        <v>22824.267100000001</v>
      </c>
      <c r="G13" s="16">
        <f t="shared" si="0"/>
        <v>811746.76699999999</v>
      </c>
      <c r="H13" s="27">
        <f>RA!J17</f>
        <v>2.7348501406610199</v>
      </c>
      <c r="I13" s="20">
        <f>VLOOKUP(B13,RMS!B:D,3,FALSE)</f>
        <v>834571.09771196602</v>
      </c>
      <c r="J13" s="21">
        <f>VLOOKUP(B13,RMS!B:E,4,FALSE)</f>
        <v>811746.76781452994</v>
      </c>
      <c r="K13" s="22">
        <f t="shared" si="1"/>
        <v>-6.3611965975724161E-2</v>
      </c>
      <c r="L13" s="22">
        <f t="shared" si="2"/>
        <v>-8.1452995073050261E-4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2886740.8922999999</v>
      </c>
      <c r="F14" s="25">
        <f>VLOOKUP(C14,RA!B18:I53,8,0)</f>
        <v>384297.79619999998</v>
      </c>
      <c r="G14" s="16">
        <f t="shared" si="0"/>
        <v>2502443.0960999997</v>
      </c>
      <c r="H14" s="27">
        <f>RA!J18</f>
        <v>13.312514373044801</v>
      </c>
      <c r="I14" s="20">
        <f>VLOOKUP(B14,RMS!B:D,3,FALSE)</f>
        <v>2886740.8742119698</v>
      </c>
      <c r="J14" s="21">
        <f>VLOOKUP(B14,RMS!B:E,4,FALSE)</f>
        <v>2502443.10070513</v>
      </c>
      <c r="K14" s="22">
        <f t="shared" si="1"/>
        <v>1.8088030163198709E-2</v>
      </c>
      <c r="L14" s="22">
        <f t="shared" si="2"/>
        <v>-4.6051302924752235E-3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634461.03220000002</v>
      </c>
      <c r="F15" s="25">
        <f>VLOOKUP(C15,RA!B19:I54,8,0)</f>
        <v>57049.498299999999</v>
      </c>
      <c r="G15" s="16">
        <f t="shared" si="0"/>
        <v>577411.53390000004</v>
      </c>
      <c r="H15" s="27">
        <f>RA!J19</f>
        <v>8.99180491860632</v>
      </c>
      <c r="I15" s="20">
        <f>VLOOKUP(B15,RMS!B:D,3,FALSE)</f>
        <v>634461.02611794905</v>
      </c>
      <c r="J15" s="21">
        <f>VLOOKUP(B15,RMS!B:E,4,FALSE)</f>
        <v>577411.53479316202</v>
      </c>
      <c r="K15" s="22">
        <f t="shared" si="1"/>
        <v>6.0820509679615498E-3</v>
      </c>
      <c r="L15" s="22">
        <f t="shared" si="2"/>
        <v>-8.9316198136657476E-4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1185467.0303</v>
      </c>
      <c r="F16" s="25">
        <f>VLOOKUP(C16,RA!B20:I55,8,0)</f>
        <v>81743.091</v>
      </c>
      <c r="G16" s="16">
        <f t="shared" si="0"/>
        <v>1103723.9393</v>
      </c>
      <c r="H16" s="27">
        <f>RA!J20</f>
        <v>6.89543352203677</v>
      </c>
      <c r="I16" s="20">
        <f>VLOOKUP(B16,RMS!B:D,3,FALSE)</f>
        <v>1185467.1793</v>
      </c>
      <c r="J16" s="21">
        <f>VLOOKUP(B16,RMS!B:E,4,FALSE)</f>
        <v>1103723.9393</v>
      </c>
      <c r="K16" s="22">
        <f t="shared" si="1"/>
        <v>-0.14899999997578561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399399.25420000002</v>
      </c>
      <c r="F17" s="25">
        <f>VLOOKUP(C17,RA!B21:I56,8,0)</f>
        <v>54188.883199999997</v>
      </c>
      <c r="G17" s="16">
        <f t="shared" si="0"/>
        <v>345210.37100000004</v>
      </c>
      <c r="H17" s="27">
        <f>RA!J21</f>
        <v>13.567597493025101</v>
      </c>
      <c r="I17" s="20">
        <f>VLOOKUP(B17,RMS!B:D,3,FALSE)</f>
        <v>399398.98550658801</v>
      </c>
      <c r="J17" s="21">
        <f>VLOOKUP(B17,RMS!B:E,4,FALSE)</f>
        <v>345210.37097994098</v>
      </c>
      <c r="K17" s="22">
        <f t="shared" si="1"/>
        <v>0.26869341201381758</v>
      </c>
      <c r="L17" s="22">
        <f t="shared" si="2"/>
        <v>2.005905844271183E-5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1253489.2574</v>
      </c>
      <c r="F18" s="25">
        <f>VLOOKUP(C18,RA!B22:I57,8,0)</f>
        <v>129727.38499999999</v>
      </c>
      <c r="G18" s="16">
        <f t="shared" si="0"/>
        <v>1123761.8724</v>
      </c>
      <c r="H18" s="27">
        <f>RA!J22</f>
        <v>10.3493016979724</v>
      </c>
      <c r="I18" s="20">
        <f>VLOOKUP(B18,RMS!B:D,3,FALSE)</f>
        <v>1253489.5176333301</v>
      </c>
      <c r="J18" s="21">
        <f>VLOOKUP(B18,RMS!B:E,4,FALSE)</f>
        <v>1123761.8740999999</v>
      </c>
      <c r="K18" s="22">
        <f t="shared" si="1"/>
        <v>-0.26023333007469773</v>
      </c>
      <c r="L18" s="22">
        <f t="shared" si="2"/>
        <v>-1.6999999061226845E-3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2471568.3816</v>
      </c>
      <c r="F19" s="25">
        <f>VLOOKUP(C19,RA!B23:I58,8,0)</f>
        <v>208790.05119999999</v>
      </c>
      <c r="G19" s="16">
        <f t="shared" si="0"/>
        <v>2262778.3303999999</v>
      </c>
      <c r="H19" s="27">
        <f>RA!J23</f>
        <v>8.4476744707681206</v>
      </c>
      <c r="I19" s="20">
        <f>VLOOKUP(B19,RMS!B:D,3,FALSE)</f>
        <v>2471569.2055470101</v>
      </c>
      <c r="J19" s="21">
        <f>VLOOKUP(B19,RMS!B:E,4,FALSE)</f>
        <v>2262778.3654179499</v>
      </c>
      <c r="K19" s="22">
        <f t="shared" si="1"/>
        <v>-0.82394701009616256</v>
      </c>
      <c r="L19" s="22">
        <f t="shared" si="2"/>
        <v>-3.5017949994653463E-2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329874.8236</v>
      </c>
      <c r="F20" s="25">
        <f>VLOOKUP(C20,RA!B24:I59,8,0)</f>
        <v>59390.474999999999</v>
      </c>
      <c r="G20" s="16">
        <f t="shared" si="0"/>
        <v>270484.34860000003</v>
      </c>
      <c r="H20" s="27">
        <f>RA!J24</f>
        <v>18.003942935643899</v>
      </c>
      <c r="I20" s="20">
        <f>VLOOKUP(B20,RMS!B:D,3,FALSE)</f>
        <v>329874.82915369503</v>
      </c>
      <c r="J20" s="21">
        <f>VLOOKUP(B20,RMS!B:E,4,FALSE)</f>
        <v>270484.34379599598</v>
      </c>
      <c r="K20" s="22">
        <f t="shared" si="1"/>
        <v>-5.5536950239911675E-3</v>
      </c>
      <c r="L20" s="22">
        <f t="shared" si="2"/>
        <v>4.8040040419436991E-3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332417.46730000002</v>
      </c>
      <c r="F21" s="25">
        <f>VLOOKUP(C21,RA!B25:I60,8,0)</f>
        <v>32161.523700000002</v>
      </c>
      <c r="G21" s="16">
        <f t="shared" si="0"/>
        <v>300255.9436</v>
      </c>
      <c r="H21" s="27">
        <f>RA!J25</f>
        <v>9.6750402321593008</v>
      </c>
      <c r="I21" s="20">
        <f>VLOOKUP(B21,RMS!B:D,3,FALSE)</f>
        <v>332417.47058337502</v>
      </c>
      <c r="J21" s="21">
        <f>VLOOKUP(B21,RMS!B:E,4,FALSE)</f>
        <v>300255.934441166</v>
      </c>
      <c r="K21" s="22">
        <f t="shared" si="1"/>
        <v>-3.2833750010468066E-3</v>
      </c>
      <c r="L21" s="22">
        <f t="shared" si="2"/>
        <v>9.1588340001180768E-3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837944.81590000005</v>
      </c>
      <c r="F22" s="25">
        <f>VLOOKUP(C22,RA!B26:I61,8,0)</f>
        <v>177478.97500000001</v>
      </c>
      <c r="G22" s="16">
        <f t="shared" si="0"/>
        <v>660465.84090000007</v>
      </c>
      <c r="H22" s="27">
        <f>RA!J26</f>
        <v>21.180270064607701</v>
      </c>
      <c r="I22" s="20">
        <f>VLOOKUP(B22,RMS!B:D,3,FALSE)</f>
        <v>837944.84940397099</v>
      </c>
      <c r="J22" s="21">
        <f>VLOOKUP(B22,RMS!B:E,4,FALSE)</f>
        <v>660465.841213151</v>
      </c>
      <c r="K22" s="22">
        <f t="shared" si="1"/>
        <v>-3.3503970946185291E-2</v>
      </c>
      <c r="L22" s="22">
        <f t="shared" si="2"/>
        <v>-3.13150929287076E-4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289153.234</v>
      </c>
      <c r="F23" s="25">
        <f>VLOOKUP(C23,RA!B27:I62,8,0)</f>
        <v>83476.335399999996</v>
      </c>
      <c r="G23" s="16">
        <f t="shared" si="0"/>
        <v>205676.89860000001</v>
      </c>
      <c r="H23" s="27">
        <f>RA!J27</f>
        <v>28.869238031762801</v>
      </c>
      <c r="I23" s="20">
        <f>VLOOKUP(B23,RMS!B:D,3,FALSE)</f>
        <v>289153.20121706399</v>
      </c>
      <c r="J23" s="21">
        <f>VLOOKUP(B23,RMS!B:E,4,FALSE)</f>
        <v>205676.896102431</v>
      </c>
      <c r="K23" s="22">
        <f t="shared" si="1"/>
        <v>3.2782936003059149E-2</v>
      </c>
      <c r="L23" s="22">
        <f t="shared" si="2"/>
        <v>2.4975690175779164E-3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1042165.8382</v>
      </c>
      <c r="F24" s="25">
        <f>VLOOKUP(C24,RA!B28:I63,8,0)</f>
        <v>70708.911800000002</v>
      </c>
      <c r="G24" s="16">
        <f t="shared" si="0"/>
        <v>971456.9264</v>
      </c>
      <c r="H24" s="27">
        <f>RA!J28</f>
        <v>6.7848042229177699</v>
      </c>
      <c r="I24" s="20">
        <f>VLOOKUP(B24,RMS!B:D,3,FALSE)</f>
        <v>1042165.83886283</v>
      </c>
      <c r="J24" s="21">
        <f>VLOOKUP(B24,RMS!B:E,4,FALSE)</f>
        <v>971456.88539890095</v>
      </c>
      <c r="K24" s="22">
        <f t="shared" si="1"/>
        <v>-6.6282995976507664E-4</v>
      </c>
      <c r="L24" s="22">
        <f t="shared" si="2"/>
        <v>4.1001099045388401E-2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688047.33200000005</v>
      </c>
      <c r="F25" s="25">
        <f>VLOOKUP(C25,RA!B29:I64,8,0)</f>
        <v>100964.5662</v>
      </c>
      <c r="G25" s="16">
        <f t="shared" si="0"/>
        <v>587082.76580000005</v>
      </c>
      <c r="H25" s="27">
        <f>RA!J29</f>
        <v>14.6740727714936</v>
      </c>
      <c r="I25" s="20">
        <f>VLOOKUP(B25,RMS!B:D,3,FALSE)</f>
        <v>688047.32991681399</v>
      </c>
      <c r="J25" s="21">
        <f>VLOOKUP(B25,RMS!B:E,4,FALSE)</f>
        <v>587082.75921982399</v>
      </c>
      <c r="K25" s="22">
        <f t="shared" si="1"/>
        <v>2.0831860601902008E-3</v>
      </c>
      <c r="L25" s="22">
        <f t="shared" si="2"/>
        <v>6.5801760647445917E-3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981892.29079999996</v>
      </c>
      <c r="F26" s="25">
        <f>VLOOKUP(C26,RA!B30:I65,8,0)</f>
        <v>155631.22579999999</v>
      </c>
      <c r="G26" s="16">
        <f t="shared" si="0"/>
        <v>826261.06499999994</v>
      </c>
      <c r="H26" s="27">
        <f>RA!J30</f>
        <v>15.8501321640074</v>
      </c>
      <c r="I26" s="20">
        <f>VLOOKUP(B26,RMS!B:D,3,FALSE)</f>
        <v>981892.28297079599</v>
      </c>
      <c r="J26" s="21">
        <f>VLOOKUP(B26,RMS!B:E,4,FALSE)</f>
        <v>826261.042207986</v>
      </c>
      <c r="K26" s="22">
        <f t="shared" si="1"/>
        <v>7.8292039688676596E-3</v>
      </c>
      <c r="L26" s="22">
        <f t="shared" si="2"/>
        <v>2.2792013944126666E-2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915813.17460000003</v>
      </c>
      <c r="F27" s="25">
        <f>VLOOKUP(C27,RA!B31:I66,8,0)</f>
        <v>32438.351299999998</v>
      </c>
      <c r="G27" s="16">
        <f t="shared" si="0"/>
        <v>883374.82330000005</v>
      </c>
      <c r="H27" s="27">
        <f>RA!J31</f>
        <v>3.5420271513530199</v>
      </c>
      <c r="I27" s="20">
        <f>VLOOKUP(B27,RMS!B:D,3,FALSE)</f>
        <v>915813.05403274298</v>
      </c>
      <c r="J27" s="21">
        <f>VLOOKUP(B27,RMS!B:E,4,FALSE)</f>
        <v>883374.71581946895</v>
      </c>
      <c r="K27" s="22">
        <f t="shared" si="1"/>
        <v>0.12056725705042481</v>
      </c>
      <c r="L27" s="22">
        <f t="shared" si="2"/>
        <v>0.10748053109273314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147291.24429999999</v>
      </c>
      <c r="F28" s="25">
        <f>VLOOKUP(C28,RA!B32:I67,8,0)</f>
        <v>39855.971799999999</v>
      </c>
      <c r="G28" s="16">
        <f t="shared" si="0"/>
        <v>107435.27249999999</v>
      </c>
      <c r="H28" s="27">
        <f>RA!J32</f>
        <v>27.0592946576119</v>
      </c>
      <c r="I28" s="20">
        <f>VLOOKUP(B28,RMS!B:D,3,FALSE)</f>
        <v>147291.14153613901</v>
      </c>
      <c r="J28" s="21">
        <f>VLOOKUP(B28,RMS!B:E,4,FALSE)</f>
        <v>107435.26224763</v>
      </c>
      <c r="K28" s="22">
        <f t="shared" si="1"/>
        <v>0.10276386098121293</v>
      </c>
      <c r="L28" s="22">
        <f t="shared" si="2"/>
        <v>1.0252369989757426E-2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80.769599999999997</v>
      </c>
      <c r="F29" s="25">
        <f>VLOOKUP(C29,RA!B33:I68,8,0)</f>
        <v>15.7263</v>
      </c>
      <c r="G29" s="16">
        <f t="shared" si="0"/>
        <v>65.043300000000002</v>
      </c>
      <c r="H29" s="27">
        <f>RA!J33</f>
        <v>19.470568134545701</v>
      </c>
      <c r="I29" s="20">
        <f>VLOOKUP(B29,RMS!B:D,3,FALSE)</f>
        <v>80.769199999999998</v>
      </c>
      <c r="J29" s="21">
        <f>VLOOKUP(B29,RMS!B:E,4,FALSE)</f>
        <v>65.043300000000002</v>
      </c>
      <c r="K29" s="22">
        <f t="shared" si="1"/>
        <v>3.9999999999906777E-4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11.7556325875362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274764.89980000001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274764.89970000001</v>
      </c>
      <c r="J31" s="21">
        <f>VLOOKUP(B31,RMS!B:E,4,FALSE)</f>
        <v>242464.54120000001</v>
      </c>
      <c r="K31" s="22">
        <f t="shared" si="1"/>
        <v>1.0000000474974513E-4</v>
      </c>
      <c r="L31" s="22" t="e">
        <f t="shared" si="2"/>
        <v>#N/A</v>
      </c>
    </row>
    <row r="32" spans="1:12">
      <c r="A32" s="59"/>
      <c r="B32" s="12">
        <v>71</v>
      </c>
      <c r="C32" s="56" t="s">
        <v>37</v>
      </c>
      <c r="D32" s="56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59"/>
      <c r="B33" s="12">
        <v>72</v>
      </c>
      <c r="C33" s="56" t="s">
        <v>38</v>
      </c>
      <c r="D33" s="56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59"/>
      <c r="B34" s="12">
        <v>73</v>
      </c>
      <c r="C34" s="56" t="s">
        <v>39</v>
      </c>
      <c r="D34" s="56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5.0236031507721801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242802.56289999999</v>
      </c>
      <c r="F35" s="25">
        <f>VLOOKUP(C35,RA!B8:I74,8,0)</f>
        <v>12197.4372</v>
      </c>
      <c r="G35" s="16">
        <f t="shared" si="0"/>
        <v>230605.12569999998</v>
      </c>
      <c r="H35" s="27">
        <f>RA!J39</f>
        <v>5.2830278015127199</v>
      </c>
      <c r="I35" s="20">
        <f>VLOOKUP(B35,RMS!B:D,3,FALSE)</f>
        <v>242802.56410256401</v>
      </c>
      <c r="J35" s="21">
        <f>VLOOKUP(B35,RMS!B:E,4,FALSE)</f>
        <v>230605.12709401699</v>
      </c>
      <c r="K35" s="22">
        <f t="shared" si="1"/>
        <v>-1.2025640171486884E-3</v>
      </c>
      <c r="L35" s="22">
        <f t="shared" si="2"/>
        <v>-1.3940170174464583E-3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684459.49289999995</v>
      </c>
      <c r="F36" s="25">
        <f>VLOOKUP(C36,RA!B8:I75,8,0)</f>
        <v>36160.185299999997</v>
      </c>
      <c r="G36" s="16">
        <f t="shared" si="0"/>
        <v>648299.30759999994</v>
      </c>
      <c r="H36" s="27">
        <f>RA!J40</f>
        <v>0</v>
      </c>
      <c r="I36" s="20">
        <f>VLOOKUP(B36,RMS!B:D,3,FALSE)</f>
        <v>684459.48478717904</v>
      </c>
      <c r="J36" s="21">
        <f>VLOOKUP(B36,RMS!B:E,4,FALSE)</f>
        <v>648299.31028205098</v>
      </c>
      <c r="K36" s="22">
        <f t="shared" si="1"/>
        <v>8.1128209130838513E-3</v>
      </c>
      <c r="L36" s="22">
        <f t="shared" si="2"/>
        <v>-2.682051039300859E-3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11.3143999126964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42100.460800000001</v>
      </c>
      <c r="F39" s="25">
        <f>VLOOKUP(C39,RA!B8:I78,8,0)</f>
        <v>4763.4144999999999</v>
      </c>
      <c r="G39" s="16">
        <f t="shared" si="0"/>
        <v>37337.046300000002</v>
      </c>
      <c r="H39" s="27">
        <f>RA!J43</f>
        <v>0</v>
      </c>
      <c r="I39" s="20">
        <f>VLOOKUP(B39,RMS!B:D,3,FALSE)</f>
        <v>42100.4607064519</v>
      </c>
      <c r="J39" s="21">
        <f>VLOOKUP(B39,RMS!B:E,4,FALSE)</f>
        <v>37337.046668179399</v>
      </c>
      <c r="K39" s="22">
        <f t="shared" si="1"/>
        <v>9.3548100267071277E-5</v>
      </c>
      <c r="L39" s="22">
        <f t="shared" si="2"/>
        <v>-3.6817939690081403E-4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19514171.127799999</v>
      </c>
      <c r="E7" s="44">
        <v>25648189.021699999</v>
      </c>
      <c r="F7" s="45">
        <v>76.084011667606504</v>
      </c>
      <c r="G7" s="44">
        <v>13292429.7104</v>
      </c>
      <c r="H7" s="45">
        <v>46.806652756133097</v>
      </c>
      <c r="I7" s="44">
        <v>2090184.0334999999</v>
      </c>
      <c r="J7" s="45">
        <v>10.7111084545237</v>
      </c>
      <c r="K7" s="44">
        <v>1129912.0074</v>
      </c>
      <c r="L7" s="45">
        <v>8.5004173955944005</v>
      </c>
      <c r="M7" s="45">
        <v>0.84986443175309501</v>
      </c>
      <c r="N7" s="44">
        <v>361058771.24550003</v>
      </c>
      <c r="O7" s="44">
        <v>361058771.24550003</v>
      </c>
      <c r="P7" s="44">
        <v>970993</v>
      </c>
      <c r="Q7" s="44">
        <v>943852</v>
      </c>
      <c r="R7" s="45">
        <v>2.8755567610176298</v>
      </c>
      <c r="S7" s="44">
        <v>20.097128535221199</v>
      </c>
      <c r="T7" s="44">
        <v>20.001316920555301</v>
      </c>
      <c r="U7" s="46">
        <v>0.476742806803995</v>
      </c>
    </row>
    <row r="8" spans="1:23" ht="12" thickBot="1">
      <c r="A8" s="70">
        <v>41653</v>
      </c>
      <c r="B8" s="60" t="s">
        <v>6</v>
      </c>
      <c r="C8" s="61"/>
      <c r="D8" s="47">
        <v>897479.43790000002</v>
      </c>
      <c r="E8" s="47">
        <v>1010227.8995000001</v>
      </c>
      <c r="F8" s="48">
        <v>88.839304313828194</v>
      </c>
      <c r="G8" s="47">
        <v>554883.18680000002</v>
      </c>
      <c r="H8" s="48">
        <v>61.742049362811898</v>
      </c>
      <c r="I8" s="47">
        <v>93138.311400000006</v>
      </c>
      <c r="J8" s="48">
        <v>10.377765491534101</v>
      </c>
      <c r="K8" s="47">
        <v>131482.5692</v>
      </c>
      <c r="L8" s="48">
        <v>23.695540309710498</v>
      </c>
      <c r="M8" s="48">
        <v>-0.29162997067447</v>
      </c>
      <c r="N8" s="47">
        <v>13369189.009299999</v>
      </c>
      <c r="O8" s="47">
        <v>13369189.009299999</v>
      </c>
      <c r="P8" s="47">
        <v>34981</v>
      </c>
      <c r="Q8" s="47">
        <v>34731</v>
      </c>
      <c r="R8" s="48">
        <v>0.71981803000200595</v>
      </c>
      <c r="S8" s="47">
        <v>25.656197304250899</v>
      </c>
      <c r="T8" s="47">
        <v>25.772334974518401</v>
      </c>
      <c r="U8" s="49">
        <v>-0.45266907207766</v>
      </c>
    </row>
    <row r="9" spans="1:23" ht="12" thickBot="1">
      <c r="A9" s="71"/>
      <c r="B9" s="60" t="s">
        <v>7</v>
      </c>
      <c r="C9" s="61"/>
      <c r="D9" s="47">
        <v>102851.7936</v>
      </c>
      <c r="E9" s="47">
        <v>170845.0012</v>
      </c>
      <c r="F9" s="48">
        <v>60.2018161945496</v>
      </c>
      <c r="G9" s="47">
        <v>61667.333700000003</v>
      </c>
      <c r="H9" s="48">
        <v>66.784888252757398</v>
      </c>
      <c r="I9" s="47">
        <v>22854.3004</v>
      </c>
      <c r="J9" s="48">
        <v>22.220614342305499</v>
      </c>
      <c r="K9" s="47">
        <v>14174.1775</v>
      </c>
      <c r="L9" s="48">
        <v>22.984904080586201</v>
      </c>
      <c r="M9" s="48">
        <v>0.61238988294029795</v>
      </c>
      <c r="N9" s="47">
        <v>1698372.8711999999</v>
      </c>
      <c r="O9" s="47">
        <v>1698372.8711999999</v>
      </c>
      <c r="P9" s="47">
        <v>6296</v>
      </c>
      <c r="Q9" s="47">
        <v>6097</v>
      </c>
      <c r="R9" s="48">
        <v>3.2639002788256599</v>
      </c>
      <c r="S9" s="47">
        <v>16.336053621346899</v>
      </c>
      <c r="T9" s="47">
        <v>16.693418418894499</v>
      </c>
      <c r="U9" s="49">
        <v>-2.1875834019096998</v>
      </c>
    </row>
    <row r="10" spans="1:23" ht="12" thickBot="1">
      <c r="A10" s="71"/>
      <c r="B10" s="60" t="s">
        <v>8</v>
      </c>
      <c r="C10" s="61"/>
      <c r="D10" s="47">
        <v>161787.0968</v>
      </c>
      <c r="E10" s="47">
        <v>243645.5943</v>
      </c>
      <c r="F10" s="48">
        <v>66.402635871507698</v>
      </c>
      <c r="G10" s="47">
        <v>80525.77</v>
      </c>
      <c r="H10" s="48">
        <v>100.913442740132</v>
      </c>
      <c r="I10" s="47">
        <v>40892.5311</v>
      </c>
      <c r="J10" s="48">
        <v>25.2755206742791</v>
      </c>
      <c r="K10" s="47">
        <v>24134.837500000001</v>
      </c>
      <c r="L10" s="48">
        <v>29.971569970706302</v>
      </c>
      <c r="M10" s="48">
        <v>0.69433629292096999</v>
      </c>
      <c r="N10" s="47">
        <v>2020718.3336</v>
      </c>
      <c r="O10" s="47">
        <v>2020718.3336</v>
      </c>
      <c r="P10" s="47">
        <v>92539</v>
      </c>
      <c r="Q10" s="47">
        <v>88293</v>
      </c>
      <c r="R10" s="48">
        <v>4.8089882550145502</v>
      </c>
      <c r="S10" s="47">
        <v>1.7483125687548</v>
      </c>
      <c r="T10" s="47">
        <v>1.55335143669374</v>
      </c>
      <c r="U10" s="49">
        <v>11.151388804572701</v>
      </c>
    </row>
    <row r="11" spans="1:23" ht="12" thickBot="1">
      <c r="A11" s="71"/>
      <c r="B11" s="60" t="s">
        <v>9</v>
      </c>
      <c r="C11" s="61"/>
      <c r="D11" s="47">
        <v>89070.765299999999</v>
      </c>
      <c r="E11" s="47">
        <v>100125.6122</v>
      </c>
      <c r="F11" s="48">
        <v>88.9590219154735</v>
      </c>
      <c r="G11" s="47">
        <v>54694.51</v>
      </c>
      <c r="H11" s="48">
        <v>62.851381793163497</v>
      </c>
      <c r="I11" s="47">
        <v>11262.7063</v>
      </c>
      <c r="J11" s="48">
        <v>12.6446722020025</v>
      </c>
      <c r="K11" s="47">
        <v>13450.813399999999</v>
      </c>
      <c r="L11" s="48">
        <v>24.592620721896999</v>
      </c>
      <c r="M11" s="48">
        <v>-0.16267470486208699</v>
      </c>
      <c r="N11" s="47">
        <v>1791104.4657999999</v>
      </c>
      <c r="O11" s="47">
        <v>1791104.4657999999</v>
      </c>
      <c r="P11" s="47">
        <v>4381</v>
      </c>
      <c r="Q11" s="47">
        <v>4361</v>
      </c>
      <c r="R11" s="48">
        <v>0.45861041045631701</v>
      </c>
      <c r="S11" s="47">
        <v>20.331149349463601</v>
      </c>
      <c r="T11" s="47">
        <v>20.464931231369</v>
      </c>
      <c r="U11" s="49">
        <v>-0.65801435819411702</v>
      </c>
    </row>
    <row r="12" spans="1:23" ht="12" thickBot="1">
      <c r="A12" s="71"/>
      <c r="B12" s="60" t="s">
        <v>10</v>
      </c>
      <c r="C12" s="61"/>
      <c r="D12" s="47">
        <v>341376.73790000001</v>
      </c>
      <c r="E12" s="47">
        <v>411316.02470000001</v>
      </c>
      <c r="F12" s="48">
        <v>82.996216388356999</v>
      </c>
      <c r="G12" s="47">
        <v>197702.348</v>
      </c>
      <c r="H12" s="48">
        <v>72.6720705916958</v>
      </c>
      <c r="I12" s="47">
        <v>-8626.8848999999991</v>
      </c>
      <c r="J12" s="48">
        <v>-2.52708633665809</v>
      </c>
      <c r="K12" s="47">
        <v>17914.7552</v>
      </c>
      <c r="L12" s="48">
        <v>9.0614782177498494</v>
      </c>
      <c r="M12" s="48">
        <v>-1.4815519276534701</v>
      </c>
      <c r="N12" s="47">
        <v>5833862.6644000001</v>
      </c>
      <c r="O12" s="47">
        <v>5833862.6644000001</v>
      </c>
      <c r="P12" s="47">
        <v>2371</v>
      </c>
      <c r="Q12" s="47">
        <v>2272</v>
      </c>
      <c r="R12" s="48">
        <v>4.3573943661971803</v>
      </c>
      <c r="S12" s="47">
        <v>143.98006659637301</v>
      </c>
      <c r="T12" s="47">
        <v>129.68598886443701</v>
      </c>
      <c r="U12" s="49">
        <v>9.9278171415266598</v>
      </c>
    </row>
    <row r="13" spans="1:23" ht="12" thickBot="1">
      <c r="A13" s="71"/>
      <c r="B13" s="60" t="s">
        <v>11</v>
      </c>
      <c r="C13" s="61"/>
      <c r="D13" s="47">
        <v>412768.01699999999</v>
      </c>
      <c r="E13" s="47">
        <v>528707.1642</v>
      </c>
      <c r="F13" s="48">
        <v>78.071197999476595</v>
      </c>
      <c r="G13" s="47">
        <v>303491.25959999999</v>
      </c>
      <c r="H13" s="48">
        <v>36.006558325279698</v>
      </c>
      <c r="I13" s="47">
        <v>74204.596099999995</v>
      </c>
      <c r="J13" s="48">
        <v>17.9773124476357</v>
      </c>
      <c r="K13" s="47">
        <v>49930.122000000003</v>
      </c>
      <c r="L13" s="48">
        <v>16.451914320632401</v>
      </c>
      <c r="M13" s="48">
        <v>0.48616893225295899</v>
      </c>
      <c r="N13" s="47">
        <v>6782822.7510000002</v>
      </c>
      <c r="O13" s="47">
        <v>6782822.7510000002</v>
      </c>
      <c r="P13" s="47">
        <v>11121</v>
      </c>
      <c r="Q13" s="47">
        <v>11388</v>
      </c>
      <c r="R13" s="48">
        <v>-2.3445732349841899</v>
      </c>
      <c r="S13" s="47">
        <v>37.1160882114918</v>
      </c>
      <c r="T13" s="47">
        <v>37.418408210396898</v>
      </c>
      <c r="U13" s="49">
        <v>-0.814525488738162</v>
      </c>
    </row>
    <row r="14" spans="1:23" ht="12" thickBot="1">
      <c r="A14" s="71"/>
      <c r="B14" s="60" t="s">
        <v>12</v>
      </c>
      <c r="C14" s="61"/>
      <c r="D14" s="47">
        <v>226263.86410000001</v>
      </c>
      <c r="E14" s="47">
        <v>289656.29509999999</v>
      </c>
      <c r="F14" s="48">
        <v>78.114602695544903</v>
      </c>
      <c r="G14" s="47">
        <v>135130.98860000001</v>
      </c>
      <c r="H14" s="48">
        <v>67.440397235427298</v>
      </c>
      <c r="I14" s="47">
        <v>39450.949999999997</v>
      </c>
      <c r="J14" s="48">
        <v>17.435815549655899</v>
      </c>
      <c r="K14" s="47">
        <v>23398.103899999998</v>
      </c>
      <c r="L14" s="48">
        <v>17.315128189626801</v>
      </c>
      <c r="M14" s="48">
        <v>0.68607465667335599</v>
      </c>
      <c r="N14" s="47">
        <v>3386972.577</v>
      </c>
      <c r="O14" s="47">
        <v>3386972.577</v>
      </c>
      <c r="P14" s="47">
        <v>2834</v>
      </c>
      <c r="Q14" s="47">
        <v>2988</v>
      </c>
      <c r="R14" s="48">
        <v>-5.15394912985274</v>
      </c>
      <c r="S14" s="47">
        <v>79.839048729710697</v>
      </c>
      <c r="T14" s="47">
        <v>71.961816566265099</v>
      </c>
      <c r="U14" s="49">
        <v>9.8663903049664494</v>
      </c>
    </row>
    <row r="15" spans="1:23" ht="12" thickBot="1">
      <c r="A15" s="71"/>
      <c r="B15" s="60" t="s">
        <v>13</v>
      </c>
      <c r="C15" s="61"/>
      <c r="D15" s="47">
        <v>112787.5279</v>
      </c>
      <c r="E15" s="47">
        <v>151911.63769999999</v>
      </c>
      <c r="F15" s="48">
        <v>74.245482181382599</v>
      </c>
      <c r="G15" s="47">
        <v>69224.323999999993</v>
      </c>
      <c r="H15" s="48">
        <v>62.930486544007302</v>
      </c>
      <c r="I15" s="47">
        <v>22197.325400000002</v>
      </c>
      <c r="J15" s="48">
        <v>19.680656020478299</v>
      </c>
      <c r="K15" s="47">
        <v>13868.999</v>
      </c>
      <c r="L15" s="48">
        <v>20.034863756849401</v>
      </c>
      <c r="M15" s="48">
        <v>0.60049945926162396</v>
      </c>
      <c r="N15" s="47">
        <v>2118237.8894000002</v>
      </c>
      <c r="O15" s="47">
        <v>2118237.8894000002</v>
      </c>
      <c r="P15" s="47">
        <v>3278</v>
      </c>
      <c r="Q15" s="47">
        <v>3291</v>
      </c>
      <c r="R15" s="48">
        <v>-0.39501671224552198</v>
      </c>
      <c r="S15" s="47">
        <v>34.407421568029299</v>
      </c>
      <c r="T15" s="47">
        <v>33.216499027651203</v>
      </c>
      <c r="U15" s="49">
        <v>3.46123739037944</v>
      </c>
    </row>
    <row r="16" spans="1:23" ht="12" thickBot="1">
      <c r="A16" s="71"/>
      <c r="B16" s="60" t="s">
        <v>14</v>
      </c>
      <c r="C16" s="61"/>
      <c r="D16" s="47">
        <v>695280.59849999996</v>
      </c>
      <c r="E16" s="47">
        <v>814658.60060000001</v>
      </c>
      <c r="F16" s="48">
        <v>85.346253999886898</v>
      </c>
      <c r="G16" s="47">
        <v>379426.80369999999</v>
      </c>
      <c r="H16" s="48">
        <v>83.244987365134804</v>
      </c>
      <c r="I16" s="47">
        <v>18645.774300000001</v>
      </c>
      <c r="J16" s="48">
        <v>2.68176249132026</v>
      </c>
      <c r="K16" s="47">
        <v>43430.002399999998</v>
      </c>
      <c r="L16" s="48">
        <v>11.4462135981143</v>
      </c>
      <c r="M16" s="48">
        <v>-0.57067065923072602</v>
      </c>
      <c r="N16" s="47">
        <v>9863005.0996000003</v>
      </c>
      <c r="O16" s="47">
        <v>9863005.0996000003</v>
      </c>
      <c r="P16" s="47">
        <v>37927</v>
      </c>
      <c r="Q16" s="47">
        <v>35737</v>
      </c>
      <c r="R16" s="48">
        <v>6.1281025267929703</v>
      </c>
      <c r="S16" s="47">
        <v>18.3320747356764</v>
      </c>
      <c r="T16" s="47">
        <v>16.564475977278398</v>
      </c>
      <c r="U16" s="49">
        <v>9.6421097114448298</v>
      </c>
    </row>
    <row r="17" spans="1:21" ht="12" thickBot="1">
      <c r="A17" s="71"/>
      <c r="B17" s="60" t="s">
        <v>15</v>
      </c>
      <c r="C17" s="61"/>
      <c r="D17" s="47">
        <v>834571.03410000005</v>
      </c>
      <c r="E17" s="47">
        <v>1056890.7476999999</v>
      </c>
      <c r="F17" s="48">
        <v>78.964740292805999</v>
      </c>
      <c r="G17" s="47">
        <v>431462.56030000001</v>
      </c>
      <c r="H17" s="48">
        <v>93.428378471521299</v>
      </c>
      <c r="I17" s="47">
        <v>22824.267100000001</v>
      </c>
      <c r="J17" s="48">
        <v>2.7348501406610199</v>
      </c>
      <c r="K17" s="47">
        <v>46731.515299999999</v>
      </c>
      <c r="L17" s="48">
        <v>10.830954896180801</v>
      </c>
      <c r="M17" s="48">
        <v>-0.51158726710494695</v>
      </c>
      <c r="N17" s="47">
        <v>18386744.513599999</v>
      </c>
      <c r="O17" s="47">
        <v>18386744.513599999</v>
      </c>
      <c r="P17" s="47">
        <v>12170</v>
      </c>
      <c r="Q17" s="47">
        <v>12174</v>
      </c>
      <c r="R17" s="48">
        <v>-3.2856908164946998E-2</v>
      </c>
      <c r="S17" s="47">
        <v>68.576091544782301</v>
      </c>
      <c r="T17" s="47">
        <v>71.444615360604601</v>
      </c>
      <c r="U17" s="49">
        <v>-4.1829794483826497</v>
      </c>
    </row>
    <row r="18" spans="1:21" ht="12" thickBot="1">
      <c r="A18" s="71"/>
      <c r="B18" s="60" t="s">
        <v>16</v>
      </c>
      <c r="C18" s="61"/>
      <c r="D18" s="47">
        <v>2886740.8922999999</v>
      </c>
      <c r="E18" s="47">
        <v>3711901.2283999999</v>
      </c>
      <c r="F18" s="48">
        <v>77.769873568115301</v>
      </c>
      <c r="G18" s="47">
        <v>1591011.223</v>
      </c>
      <c r="H18" s="48">
        <v>81.440636657281402</v>
      </c>
      <c r="I18" s="47">
        <v>384297.79619999998</v>
      </c>
      <c r="J18" s="48">
        <v>13.312514373044801</v>
      </c>
      <c r="K18" s="47">
        <v>236567.62609999999</v>
      </c>
      <c r="L18" s="48">
        <v>14.869010518601501</v>
      </c>
      <c r="M18" s="48">
        <v>0.62447331672319595</v>
      </c>
      <c r="N18" s="47">
        <v>39735681.384599999</v>
      </c>
      <c r="O18" s="47">
        <v>39735681.384599999</v>
      </c>
      <c r="P18" s="47">
        <v>100353</v>
      </c>
      <c r="Q18" s="47">
        <v>94662</v>
      </c>
      <c r="R18" s="48">
        <v>6.0119160803701499</v>
      </c>
      <c r="S18" s="47">
        <v>28.765865418074199</v>
      </c>
      <c r="T18" s="47">
        <v>27.4437339544907</v>
      </c>
      <c r="U18" s="49">
        <v>4.59618177436358</v>
      </c>
    </row>
    <row r="19" spans="1:21" ht="12" thickBot="1">
      <c r="A19" s="71"/>
      <c r="B19" s="60" t="s">
        <v>17</v>
      </c>
      <c r="C19" s="61"/>
      <c r="D19" s="47">
        <v>634461.03220000002</v>
      </c>
      <c r="E19" s="47">
        <v>861904.51800000004</v>
      </c>
      <c r="F19" s="48">
        <v>73.6115218043212</v>
      </c>
      <c r="G19" s="47">
        <v>481195.6042</v>
      </c>
      <c r="H19" s="48">
        <v>31.8509617839938</v>
      </c>
      <c r="I19" s="47">
        <v>57049.498299999999</v>
      </c>
      <c r="J19" s="48">
        <v>8.99180491860632</v>
      </c>
      <c r="K19" s="47">
        <v>77787.1057</v>
      </c>
      <c r="L19" s="48">
        <v>16.165381608030899</v>
      </c>
      <c r="M19" s="48">
        <v>-0.26659440807552798</v>
      </c>
      <c r="N19" s="47">
        <v>12026399.3017</v>
      </c>
      <c r="O19" s="47">
        <v>12026399.3017</v>
      </c>
      <c r="P19" s="47">
        <v>14966</v>
      </c>
      <c r="Q19" s="47">
        <v>15059</v>
      </c>
      <c r="R19" s="48">
        <v>-0.61757088784115699</v>
      </c>
      <c r="S19" s="47">
        <v>42.3934940665509</v>
      </c>
      <c r="T19" s="47">
        <v>42.433753748588899</v>
      </c>
      <c r="U19" s="49">
        <v>-9.4966652134954005E-2</v>
      </c>
    </row>
    <row r="20" spans="1:21" ht="12" thickBot="1">
      <c r="A20" s="71"/>
      <c r="B20" s="60" t="s">
        <v>18</v>
      </c>
      <c r="C20" s="61"/>
      <c r="D20" s="47">
        <v>1185467.0303</v>
      </c>
      <c r="E20" s="47">
        <v>1341612.2333</v>
      </c>
      <c r="F20" s="48">
        <v>88.361376027712197</v>
      </c>
      <c r="G20" s="47">
        <v>863824.49129999999</v>
      </c>
      <c r="H20" s="48">
        <v>37.234709392870798</v>
      </c>
      <c r="I20" s="47">
        <v>81743.091</v>
      </c>
      <c r="J20" s="48">
        <v>6.89543352203677</v>
      </c>
      <c r="K20" s="47">
        <v>61199.096899999997</v>
      </c>
      <c r="L20" s="48">
        <v>7.0846679523868703</v>
      </c>
      <c r="M20" s="48">
        <v>0.335691131742828</v>
      </c>
      <c r="N20" s="47">
        <v>25561313.512899999</v>
      </c>
      <c r="O20" s="47">
        <v>25561313.512899999</v>
      </c>
      <c r="P20" s="47">
        <v>40490</v>
      </c>
      <c r="Q20" s="47">
        <v>41149</v>
      </c>
      <c r="R20" s="48">
        <v>-1.60149699871199</v>
      </c>
      <c r="S20" s="47">
        <v>29.278020012348701</v>
      </c>
      <c r="T20" s="47">
        <v>30.4231455879851</v>
      </c>
      <c r="U20" s="49">
        <v>-3.9112124903030301</v>
      </c>
    </row>
    <row r="21" spans="1:21" ht="12" thickBot="1">
      <c r="A21" s="71"/>
      <c r="B21" s="60" t="s">
        <v>19</v>
      </c>
      <c r="C21" s="61"/>
      <c r="D21" s="47">
        <v>399399.25420000002</v>
      </c>
      <c r="E21" s="47">
        <v>713425.11679999996</v>
      </c>
      <c r="F21" s="48">
        <v>55.983346365974199</v>
      </c>
      <c r="G21" s="47">
        <v>307749.03759999998</v>
      </c>
      <c r="H21" s="48">
        <v>29.780829637921801</v>
      </c>
      <c r="I21" s="47">
        <v>54188.883199999997</v>
      </c>
      <c r="J21" s="48">
        <v>13.567597493025101</v>
      </c>
      <c r="K21" s="47">
        <v>38580.347999999998</v>
      </c>
      <c r="L21" s="48">
        <v>12.5363017544657</v>
      </c>
      <c r="M21" s="48">
        <v>0.40457217234017701</v>
      </c>
      <c r="N21" s="47">
        <v>6151385.7697999999</v>
      </c>
      <c r="O21" s="47">
        <v>6151385.7697999999</v>
      </c>
      <c r="P21" s="47">
        <v>31002</v>
      </c>
      <c r="Q21" s="47">
        <v>31399</v>
      </c>
      <c r="R21" s="48">
        <v>-1.2643714767986201</v>
      </c>
      <c r="S21" s="47">
        <v>12.8830157473711</v>
      </c>
      <c r="T21" s="47">
        <v>14.0310005796363</v>
      </c>
      <c r="U21" s="49">
        <v>-8.9108393157045604</v>
      </c>
    </row>
    <row r="22" spans="1:21" ht="12" thickBot="1">
      <c r="A22" s="71"/>
      <c r="B22" s="60" t="s">
        <v>20</v>
      </c>
      <c r="C22" s="61"/>
      <c r="D22" s="47">
        <v>1253489.2574</v>
      </c>
      <c r="E22" s="47">
        <v>1456192.7101</v>
      </c>
      <c r="F22" s="48">
        <v>86.079901973545802</v>
      </c>
      <c r="G22" s="47">
        <v>699908.92909999995</v>
      </c>
      <c r="H22" s="48">
        <v>79.093194169109793</v>
      </c>
      <c r="I22" s="47">
        <v>129727.38499999999</v>
      </c>
      <c r="J22" s="48">
        <v>10.3493016979724</v>
      </c>
      <c r="K22" s="47">
        <v>108244.308</v>
      </c>
      <c r="L22" s="48">
        <v>15.4654846508658</v>
      </c>
      <c r="M22" s="48">
        <v>0.19846842200700299</v>
      </c>
      <c r="N22" s="47">
        <v>17438003.097800002</v>
      </c>
      <c r="O22" s="47">
        <v>17438003.097800002</v>
      </c>
      <c r="P22" s="47">
        <v>69466</v>
      </c>
      <c r="Q22" s="47">
        <v>68156</v>
      </c>
      <c r="R22" s="48">
        <v>1.9220611538235799</v>
      </c>
      <c r="S22" s="47">
        <v>18.044644248985101</v>
      </c>
      <c r="T22" s="47">
        <v>18.0857966708727</v>
      </c>
      <c r="U22" s="49">
        <v>-0.228058926071113</v>
      </c>
    </row>
    <row r="23" spans="1:21" ht="12" thickBot="1">
      <c r="A23" s="71"/>
      <c r="B23" s="60" t="s">
        <v>21</v>
      </c>
      <c r="C23" s="61"/>
      <c r="D23" s="47">
        <v>2471568.3816</v>
      </c>
      <c r="E23" s="47">
        <v>2903027.6090000002</v>
      </c>
      <c r="F23" s="48">
        <v>85.1376119861077</v>
      </c>
      <c r="G23" s="47">
        <v>1826425.6594</v>
      </c>
      <c r="H23" s="48">
        <v>35.322692652704902</v>
      </c>
      <c r="I23" s="47">
        <v>208790.05119999999</v>
      </c>
      <c r="J23" s="48">
        <v>8.4476744707681206</v>
      </c>
      <c r="K23" s="47">
        <v>259103.09959999999</v>
      </c>
      <c r="L23" s="48">
        <v>14.1863479778924</v>
      </c>
      <c r="M23" s="48">
        <v>-0.19418157666840999</v>
      </c>
      <c r="N23" s="47">
        <v>46391644.7478</v>
      </c>
      <c r="O23" s="47">
        <v>46391644.7478</v>
      </c>
      <c r="P23" s="47">
        <v>82643</v>
      </c>
      <c r="Q23" s="47">
        <v>80811</v>
      </c>
      <c r="R23" s="48">
        <v>2.2670181039709898</v>
      </c>
      <c r="S23" s="47">
        <v>29.906566576721598</v>
      </c>
      <c r="T23" s="47">
        <v>29.2833650901486</v>
      </c>
      <c r="U23" s="49">
        <v>2.0838282621784701</v>
      </c>
    </row>
    <row r="24" spans="1:21" ht="12" thickBot="1">
      <c r="A24" s="71"/>
      <c r="B24" s="60" t="s">
        <v>22</v>
      </c>
      <c r="C24" s="61"/>
      <c r="D24" s="47">
        <v>329874.8236</v>
      </c>
      <c r="E24" s="47">
        <v>486592.52370000002</v>
      </c>
      <c r="F24" s="48">
        <v>67.792826139552105</v>
      </c>
      <c r="G24" s="47">
        <v>261440.7267</v>
      </c>
      <c r="H24" s="48">
        <v>26.175759899308801</v>
      </c>
      <c r="I24" s="47">
        <v>59390.474999999999</v>
      </c>
      <c r="J24" s="48">
        <v>18.003942935643899</v>
      </c>
      <c r="K24" s="47">
        <v>40932.357300000003</v>
      </c>
      <c r="L24" s="48">
        <v>15.6564578964659</v>
      </c>
      <c r="M24" s="48">
        <v>0.45094196663821201</v>
      </c>
      <c r="N24" s="47">
        <v>4747517.5354000004</v>
      </c>
      <c r="O24" s="47">
        <v>4747517.5354000004</v>
      </c>
      <c r="P24" s="47">
        <v>31656</v>
      </c>
      <c r="Q24" s="47">
        <v>30536</v>
      </c>
      <c r="R24" s="48">
        <v>3.6678019386953098</v>
      </c>
      <c r="S24" s="47">
        <v>10.4206097927723</v>
      </c>
      <c r="T24" s="47">
        <v>10.1750999574273</v>
      </c>
      <c r="U24" s="49">
        <v>2.3560025778461502</v>
      </c>
    </row>
    <row r="25" spans="1:21" ht="12" thickBot="1">
      <c r="A25" s="71"/>
      <c r="B25" s="60" t="s">
        <v>23</v>
      </c>
      <c r="C25" s="61"/>
      <c r="D25" s="47">
        <v>332417.46730000002</v>
      </c>
      <c r="E25" s="47">
        <v>473170.11550000001</v>
      </c>
      <c r="F25" s="48">
        <v>70.253267569261794</v>
      </c>
      <c r="G25" s="47">
        <v>212804.98970000001</v>
      </c>
      <c r="H25" s="48">
        <v>56.207553107012501</v>
      </c>
      <c r="I25" s="47">
        <v>32161.523700000002</v>
      </c>
      <c r="J25" s="48">
        <v>9.6750402321593008</v>
      </c>
      <c r="K25" s="47">
        <v>26779.623200000002</v>
      </c>
      <c r="L25" s="48">
        <v>12.5841143282177</v>
      </c>
      <c r="M25" s="48">
        <v>0.200969986015337</v>
      </c>
      <c r="N25" s="47">
        <v>9118282.4477999993</v>
      </c>
      <c r="O25" s="47">
        <v>9118282.4477999993</v>
      </c>
      <c r="P25" s="47">
        <v>17378</v>
      </c>
      <c r="Q25" s="47">
        <v>17116</v>
      </c>
      <c r="R25" s="48">
        <v>1.5307314793175899</v>
      </c>
      <c r="S25" s="47">
        <v>19.128637777649899</v>
      </c>
      <c r="T25" s="47">
        <v>20.082169870296799</v>
      </c>
      <c r="U25" s="49">
        <v>-4.98484055022994</v>
      </c>
    </row>
    <row r="26" spans="1:21" ht="12" thickBot="1">
      <c r="A26" s="71"/>
      <c r="B26" s="60" t="s">
        <v>24</v>
      </c>
      <c r="C26" s="61"/>
      <c r="D26" s="47">
        <v>837944.81590000005</v>
      </c>
      <c r="E26" s="47">
        <v>880444.90430000005</v>
      </c>
      <c r="F26" s="48">
        <v>95.172884959361497</v>
      </c>
      <c r="G26" s="47">
        <v>521720.73080000002</v>
      </c>
      <c r="H26" s="48">
        <v>60.611753842923903</v>
      </c>
      <c r="I26" s="47">
        <v>177478.97500000001</v>
      </c>
      <c r="J26" s="48">
        <v>21.180270064607701</v>
      </c>
      <c r="K26" s="47">
        <v>111728.0278</v>
      </c>
      <c r="L26" s="48">
        <v>21.415293892707201</v>
      </c>
      <c r="M26" s="48">
        <v>0.58849107511052001</v>
      </c>
      <c r="N26" s="47">
        <v>12467949.068399999</v>
      </c>
      <c r="O26" s="47">
        <v>12467949.068399999</v>
      </c>
      <c r="P26" s="47">
        <v>55896</v>
      </c>
      <c r="Q26" s="47">
        <v>53378</v>
      </c>
      <c r="R26" s="48">
        <v>4.7172992618681899</v>
      </c>
      <c r="S26" s="47">
        <v>14.991140974309401</v>
      </c>
      <c r="T26" s="47">
        <v>15.282001731050199</v>
      </c>
      <c r="U26" s="49">
        <v>-1.94021760744741</v>
      </c>
    </row>
    <row r="27" spans="1:21" ht="12" thickBot="1">
      <c r="A27" s="71"/>
      <c r="B27" s="60" t="s">
        <v>25</v>
      </c>
      <c r="C27" s="61"/>
      <c r="D27" s="47">
        <v>289153.234</v>
      </c>
      <c r="E27" s="47">
        <v>366814.62849999999</v>
      </c>
      <c r="F27" s="48">
        <v>78.828163201239406</v>
      </c>
      <c r="G27" s="47">
        <v>239754.33489999999</v>
      </c>
      <c r="H27" s="48">
        <v>20.6039649379453</v>
      </c>
      <c r="I27" s="47">
        <v>83476.335399999996</v>
      </c>
      <c r="J27" s="48">
        <v>28.869238031762801</v>
      </c>
      <c r="K27" s="47">
        <v>70095.771999999997</v>
      </c>
      <c r="L27" s="48">
        <v>29.236498280307</v>
      </c>
      <c r="M27" s="48">
        <v>0.19088973583171301</v>
      </c>
      <c r="N27" s="47">
        <v>4146957.2785999998</v>
      </c>
      <c r="O27" s="47">
        <v>4146957.2785999998</v>
      </c>
      <c r="P27" s="47">
        <v>38541</v>
      </c>
      <c r="Q27" s="47">
        <v>38014</v>
      </c>
      <c r="R27" s="48">
        <v>1.3863313516073099</v>
      </c>
      <c r="S27" s="47">
        <v>7.5024839521548499</v>
      </c>
      <c r="T27" s="47">
        <v>7.4913991660967003</v>
      </c>
      <c r="U27" s="49">
        <v>0.14774821417598499</v>
      </c>
    </row>
    <row r="28" spans="1:21" ht="12" thickBot="1">
      <c r="A28" s="71"/>
      <c r="B28" s="60" t="s">
        <v>26</v>
      </c>
      <c r="C28" s="61"/>
      <c r="D28" s="47">
        <v>1042165.8382</v>
      </c>
      <c r="E28" s="47">
        <v>1489496.0253999999</v>
      </c>
      <c r="F28" s="48">
        <v>69.967681714365696</v>
      </c>
      <c r="G28" s="47">
        <v>976902.69110000005</v>
      </c>
      <c r="H28" s="48">
        <v>6.6806190314117302</v>
      </c>
      <c r="I28" s="47">
        <v>70708.911800000002</v>
      </c>
      <c r="J28" s="48">
        <v>6.7848042229177699</v>
      </c>
      <c r="K28" s="47">
        <v>44992.197999999997</v>
      </c>
      <c r="L28" s="48">
        <v>4.6055966894039804</v>
      </c>
      <c r="M28" s="48">
        <v>0.571581628441447</v>
      </c>
      <c r="N28" s="47">
        <v>25330841.4694</v>
      </c>
      <c r="O28" s="47">
        <v>25330841.4694</v>
      </c>
      <c r="P28" s="47">
        <v>42795</v>
      </c>
      <c r="Q28" s="47">
        <v>42427</v>
      </c>
      <c r="R28" s="48">
        <v>0.86737219223607098</v>
      </c>
      <c r="S28" s="47">
        <v>24.3525140366865</v>
      </c>
      <c r="T28" s="47">
        <v>25.274295095104499</v>
      </c>
      <c r="U28" s="49">
        <v>-3.78515769266928</v>
      </c>
    </row>
    <row r="29" spans="1:21" ht="12" thickBot="1">
      <c r="A29" s="71"/>
      <c r="B29" s="60" t="s">
        <v>27</v>
      </c>
      <c r="C29" s="61"/>
      <c r="D29" s="47">
        <v>688047.33200000005</v>
      </c>
      <c r="E29" s="47">
        <v>784109.08900000004</v>
      </c>
      <c r="F29" s="48">
        <v>87.748929537022605</v>
      </c>
      <c r="G29" s="47">
        <v>527468.2598</v>
      </c>
      <c r="H29" s="48">
        <v>30.443362082277101</v>
      </c>
      <c r="I29" s="47">
        <v>100964.5662</v>
      </c>
      <c r="J29" s="48">
        <v>14.6740727714936</v>
      </c>
      <c r="K29" s="47">
        <v>-610803.24829999998</v>
      </c>
      <c r="L29" s="48">
        <v>-115.799052730035</v>
      </c>
      <c r="M29" s="48">
        <v>-1.16529801778397</v>
      </c>
      <c r="N29" s="47">
        <v>9886138.8409000002</v>
      </c>
      <c r="O29" s="47">
        <v>9886138.8409000002</v>
      </c>
      <c r="P29" s="47">
        <v>96463</v>
      </c>
      <c r="Q29" s="47">
        <v>97808</v>
      </c>
      <c r="R29" s="48">
        <v>-1.37514313757566</v>
      </c>
      <c r="S29" s="47">
        <v>7.13275900604377</v>
      </c>
      <c r="T29" s="47">
        <v>7.8149097589154302</v>
      </c>
      <c r="U29" s="49">
        <v>-9.5636310198291401</v>
      </c>
    </row>
    <row r="30" spans="1:21" ht="12" thickBot="1">
      <c r="A30" s="71"/>
      <c r="B30" s="60" t="s">
        <v>28</v>
      </c>
      <c r="C30" s="61"/>
      <c r="D30" s="47">
        <v>981892.29079999996</v>
      </c>
      <c r="E30" s="47">
        <v>1178118.247</v>
      </c>
      <c r="F30" s="48">
        <v>83.344120448038495</v>
      </c>
      <c r="G30" s="47">
        <v>717352.33829999994</v>
      </c>
      <c r="H30" s="48">
        <v>36.877269143209801</v>
      </c>
      <c r="I30" s="47">
        <v>155631.22579999999</v>
      </c>
      <c r="J30" s="48">
        <v>15.8501321640074</v>
      </c>
      <c r="K30" s="47">
        <v>140352.9792</v>
      </c>
      <c r="L30" s="48">
        <v>19.5654173976225</v>
      </c>
      <c r="M30" s="48">
        <v>0.108855876712306</v>
      </c>
      <c r="N30" s="47">
        <v>15441998.8917</v>
      </c>
      <c r="O30" s="47">
        <v>15441998.8917</v>
      </c>
      <c r="P30" s="47">
        <v>65545</v>
      </c>
      <c r="Q30" s="47">
        <v>58971</v>
      </c>
      <c r="R30" s="48">
        <v>11.1478523341982</v>
      </c>
      <c r="S30" s="47">
        <v>14.9804300984057</v>
      </c>
      <c r="T30" s="47">
        <v>14.8538967492496</v>
      </c>
      <c r="U30" s="49">
        <v>0.84465765218255995</v>
      </c>
    </row>
    <row r="31" spans="1:21" ht="12" thickBot="1">
      <c r="A31" s="71"/>
      <c r="B31" s="60" t="s">
        <v>29</v>
      </c>
      <c r="C31" s="61"/>
      <c r="D31" s="47">
        <v>915813.17460000003</v>
      </c>
      <c r="E31" s="47">
        <v>1124302.4883000001</v>
      </c>
      <c r="F31" s="48">
        <v>81.456119161023494</v>
      </c>
      <c r="G31" s="47">
        <v>678728.92509999999</v>
      </c>
      <c r="H31" s="48">
        <v>34.930624102261397</v>
      </c>
      <c r="I31" s="47">
        <v>32438.351299999998</v>
      </c>
      <c r="J31" s="48">
        <v>3.5420271513530199</v>
      </c>
      <c r="K31" s="47">
        <v>27766.346399999999</v>
      </c>
      <c r="L31" s="48">
        <v>4.0909331211881197</v>
      </c>
      <c r="M31" s="48">
        <v>0.168261420955261</v>
      </c>
      <c r="N31" s="47">
        <v>42720433.499499999</v>
      </c>
      <c r="O31" s="47">
        <v>42720433.499499999</v>
      </c>
      <c r="P31" s="47">
        <v>29177</v>
      </c>
      <c r="Q31" s="47">
        <v>27867</v>
      </c>
      <c r="R31" s="48">
        <v>4.7009007069293496</v>
      </c>
      <c r="S31" s="47">
        <v>31.388188456661101</v>
      </c>
      <c r="T31" s="47">
        <v>30.432364190619701</v>
      </c>
      <c r="U31" s="49">
        <v>3.0451718083733601</v>
      </c>
    </row>
    <row r="32" spans="1:21" ht="12" thickBot="1">
      <c r="A32" s="71"/>
      <c r="B32" s="60" t="s">
        <v>30</v>
      </c>
      <c r="C32" s="61"/>
      <c r="D32" s="47">
        <v>147291.24429999999</v>
      </c>
      <c r="E32" s="47">
        <v>193954.56150000001</v>
      </c>
      <c r="F32" s="48">
        <v>75.941108660133295</v>
      </c>
      <c r="G32" s="47">
        <v>120440.45819999999</v>
      </c>
      <c r="H32" s="48">
        <v>22.2938259296659</v>
      </c>
      <c r="I32" s="47">
        <v>39855.971799999999</v>
      </c>
      <c r="J32" s="48">
        <v>27.0592946576119</v>
      </c>
      <c r="K32" s="47">
        <v>35075.769800000002</v>
      </c>
      <c r="L32" s="48">
        <v>29.122912951521801</v>
      </c>
      <c r="M32" s="48">
        <v>0.13628216935099199</v>
      </c>
      <c r="N32" s="47">
        <v>2099870.2585999998</v>
      </c>
      <c r="O32" s="47">
        <v>2099870.2585999998</v>
      </c>
      <c r="P32" s="47">
        <v>29211</v>
      </c>
      <c r="Q32" s="47">
        <v>28141</v>
      </c>
      <c r="R32" s="48">
        <v>3.8022813688213</v>
      </c>
      <c r="S32" s="47">
        <v>5.0423211906473604</v>
      </c>
      <c r="T32" s="47">
        <v>5.0189325361572097</v>
      </c>
      <c r="U32" s="49">
        <v>0.46384697852117501</v>
      </c>
    </row>
    <row r="33" spans="1:21" ht="12" thickBot="1">
      <c r="A33" s="71"/>
      <c r="B33" s="60" t="s">
        <v>31</v>
      </c>
      <c r="C33" s="61"/>
      <c r="D33" s="47">
        <v>80.769599999999997</v>
      </c>
      <c r="E33" s="50"/>
      <c r="F33" s="50"/>
      <c r="G33" s="47">
        <v>110.8797</v>
      </c>
      <c r="H33" s="48">
        <v>-27.155647066144699</v>
      </c>
      <c r="I33" s="47">
        <v>15.7263</v>
      </c>
      <c r="J33" s="48">
        <v>19.470568134545701</v>
      </c>
      <c r="K33" s="47">
        <v>17.325600000000001</v>
      </c>
      <c r="L33" s="48">
        <v>15.6255834025525</v>
      </c>
      <c r="M33" s="48">
        <v>-9.2308491480815005E-2</v>
      </c>
      <c r="N33" s="47">
        <v>472.57600000000002</v>
      </c>
      <c r="O33" s="47">
        <v>472.57600000000002</v>
      </c>
      <c r="P33" s="47">
        <v>13</v>
      </c>
      <c r="Q33" s="47">
        <v>23</v>
      </c>
      <c r="R33" s="48">
        <v>-43.478260869565197</v>
      </c>
      <c r="S33" s="47">
        <v>6.2130461538461503</v>
      </c>
      <c r="T33" s="47">
        <v>-10.0515869565217</v>
      </c>
      <c r="U33" s="49">
        <v>261.78194572559801</v>
      </c>
    </row>
    <row r="34" spans="1:21" ht="12" thickBot="1">
      <c r="A34" s="71"/>
      <c r="B34" s="60" t="s">
        <v>32</v>
      </c>
      <c r="C34" s="61"/>
      <c r="D34" s="47">
        <v>274764.89980000001</v>
      </c>
      <c r="E34" s="47">
        <v>405329.9987</v>
      </c>
      <c r="F34" s="48">
        <v>67.787950726875195</v>
      </c>
      <c r="G34" s="47">
        <v>245221.7212</v>
      </c>
      <c r="H34" s="48">
        <v>12.047537410401301</v>
      </c>
      <c r="I34" s="47">
        <v>32300.3521</v>
      </c>
      <c r="J34" s="48">
        <v>11.7556325875362</v>
      </c>
      <c r="K34" s="47">
        <v>28368.142</v>
      </c>
      <c r="L34" s="48">
        <v>11.5683642791428</v>
      </c>
      <c r="M34" s="48">
        <v>0.13861359337527299</v>
      </c>
      <c r="N34" s="47">
        <v>5598986.0132999998</v>
      </c>
      <c r="O34" s="47">
        <v>5598986.0132999998</v>
      </c>
      <c r="P34" s="47">
        <v>13693</v>
      </c>
      <c r="Q34" s="47">
        <v>13375</v>
      </c>
      <c r="R34" s="48">
        <v>2.37757009345794</v>
      </c>
      <c r="S34" s="47">
        <v>20.066084846271799</v>
      </c>
      <c r="T34" s="47">
        <v>19.3396844635514</v>
      </c>
      <c r="U34" s="49">
        <v>3.6200404228599501</v>
      </c>
    </row>
    <row r="35" spans="1:21" ht="12" thickBot="1">
      <c r="A35" s="71"/>
      <c r="B35" s="60" t="s">
        <v>37</v>
      </c>
      <c r="C35" s="61"/>
      <c r="D35" s="50"/>
      <c r="E35" s="47">
        <v>821009.40720000002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</row>
    <row r="36" spans="1:21" ht="12" thickBot="1">
      <c r="A36" s="71"/>
      <c r="B36" s="60" t="s">
        <v>38</v>
      </c>
      <c r="C36" s="61"/>
      <c r="D36" s="50"/>
      <c r="E36" s="47">
        <v>156433.00880000001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39</v>
      </c>
      <c r="C37" s="61"/>
      <c r="D37" s="50"/>
      <c r="E37" s="47">
        <v>178933.6949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customHeight="1" thickBot="1">
      <c r="A38" s="71"/>
      <c r="B38" s="60" t="s">
        <v>33</v>
      </c>
      <c r="C38" s="61"/>
      <c r="D38" s="47">
        <v>242802.56289999999</v>
      </c>
      <c r="E38" s="47">
        <v>423949.5907</v>
      </c>
      <c r="F38" s="48">
        <v>57.2715644091315</v>
      </c>
      <c r="G38" s="47">
        <v>221374.69500000001</v>
      </c>
      <c r="H38" s="48">
        <v>9.6794567689861601</v>
      </c>
      <c r="I38" s="47">
        <v>12197.4372</v>
      </c>
      <c r="J38" s="48">
        <v>5.0236031507721801</v>
      </c>
      <c r="K38" s="47">
        <v>10533.477999999999</v>
      </c>
      <c r="L38" s="48">
        <v>4.75821231509771</v>
      </c>
      <c r="M38" s="48">
        <v>0.157968640557278</v>
      </c>
      <c r="N38" s="47">
        <v>4619335.0650000004</v>
      </c>
      <c r="O38" s="47">
        <v>4619335.0650000004</v>
      </c>
      <c r="P38" s="47">
        <v>429</v>
      </c>
      <c r="Q38" s="47">
        <v>375</v>
      </c>
      <c r="R38" s="48">
        <v>14.4</v>
      </c>
      <c r="S38" s="47">
        <v>565.97334009324004</v>
      </c>
      <c r="T38" s="47">
        <v>657.258116266667</v>
      </c>
      <c r="U38" s="49">
        <v>-16.1288120317448</v>
      </c>
    </row>
    <row r="39" spans="1:21" ht="12" customHeight="1" thickBot="1">
      <c r="A39" s="71"/>
      <c r="B39" s="60" t="s">
        <v>34</v>
      </c>
      <c r="C39" s="61"/>
      <c r="D39" s="47">
        <v>684459.49289999995</v>
      </c>
      <c r="E39" s="47">
        <v>551434.96660000004</v>
      </c>
      <c r="F39" s="48">
        <v>124.123338989581</v>
      </c>
      <c r="G39" s="47">
        <v>454057.57559999998</v>
      </c>
      <c r="H39" s="48">
        <v>50.742885854407902</v>
      </c>
      <c r="I39" s="47">
        <v>36160.185299999997</v>
      </c>
      <c r="J39" s="48">
        <v>5.2830278015127199</v>
      </c>
      <c r="K39" s="47">
        <v>37380.387000000002</v>
      </c>
      <c r="L39" s="48">
        <v>8.2325213824711305</v>
      </c>
      <c r="M39" s="48">
        <v>-3.2642832188976997E-2</v>
      </c>
      <c r="N39" s="47">
        <v>11561685.941400001</v>
      </c>
      <c r="O39" s="47">
        <v>11561685.941400001</v>
      </c>
      <c r="P39" s="47">
        <v>3324</v>
      </c>
      <c r="Q39" s="47">
        <v>3209</v>
      </c>
      <c r="R39" s="48">
        <v>3.5836709255219601</v>
      </c>
      <c r="S39" s="47">
        <v>205.91440821299599</v>
      </c>
      <c r="T39" s="47">
        <v>199.16713586787199</v>
      </c>
      <c r="U39" s="49">
        <v>3.2767363894931698</v>
      </c>
    </row>
    <row r="40" spans="1:21" ht="12" thickBot="1">
      <c r="A40" s="71"/>
      <c r="B40" s="60" t="s">
        <v>40</v>
      </c>
      <c r="C40" s="61"/>
      <c r="D40" s="50"/>
      <c r="E40" s="47">
        <v>295033.85210000002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</row>
    <row r="41" spans="1:21" ht="12" thickBot="1">
      <c r="A41" s="71"/>
      <c r="B41" s="60" t="s">
        <v>41</v>
      </c>
      <c r="C41" s="61"/>
      <c r="D41" s="50"/>
      <c r="E41" s="47">
        <v>73013.926699999996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2"/>
      <c r="B42" s="60" t="s">
        <v>35</v>
      </c>
      <c r="C42" s="61"/>
      <c r="D42" s="52">
        <v>42100.460800000001</v>
      </c>
      <c r="E42" s="52">
        <v>0</v>
      </c>
      <c r="F42" s="53"/>
      <c r="G42" s="52">
        <v>76727.354999999996</v>
      </c>
      <c r="H42" s="54">
        <v>-45.129790020782004</v>
      </c>
      <c r="I42" s="52">
        <v>4763.4144999999999</v>
      </c>
      <c r="J42" s="54">
        <v>11.3143999126964</v>
      </c>
      <c r="K42" s="52">
        <v>6695.3697000000002</v>
      </c>
      <c r="L42" s="54">
        <v>8.7261833800995792</v>
      </c>
      <c r="M42" s="54">
        <v>-0.28855093692585798</v>
      </c>
      <c r="N42" s="52">
        <v>762844.37</v>
      </c>
      <c r="O42" s="52">
        <v>762844.37</v>
      </c>
      <c r="P42" s="52">
        <v>54</v>
      </c>
      <c r="Q42" s="52">
        <v>44</v>
      </c>
      <c r="R42" s="54">
        <v>22.727272727272702</v>
      </c>
      <c r="S42" s="52">
        <v>779.63816296296295</v>
      </c>
      <c r="T42" s="52">
        <v>429.03865454545502</v>
      </c>
      <c r="U42" s="55">
        <v>44.9695159976621</v>
      </c>
    </row>
  </sheetData>
  <mergeCells count="40"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83478</v>
      </c>
      <c r="D2" s="32">
        <v>897480.29689999996</v>
      </c>
      <c r="E2" s="32">
        <v>804341.12981880305</v>
      </c>
      <c r="F2" s="32">
        <v>93139.167081196603</v>
      </c>
      <c r="G2" s="32">
        <v>804341.12981880305</v>
      </c>
      <c r="H2" s="32">
        <v>0.103778509013412</v>
      </c>
    </row>
    <row r="3" spans="1:8" ht="14.25">
      <c r="A3" s="32">
        <v>2</v>
      </c>
      <c r="B3" s="33">
        <v>13</v>
      </c>
      <c r="C3" s="32">
        <v>15412.531000000001</v>
      </c>
      <c r="D3" s="32">
        <v>102851.825385727</v>
      </c>
      <c r="E3" s="32">
        <v>79997.484729959906</v>
      </c>
      <c r="F3" s="32">
        <v>22854.340655767301</v>
      </c>
      <c r="G3" s="32">
        <v>79997.484729959906</v>
      </c>
      <c r="H3" s="32">
        <v>0.22220646614735601</v>
      </c>
    </row>
    <row r="4" spans="1:8" ht="14.25">
      <c r="A4" s="32">
        <v>3</v>
      </c>
      <c r="B4" s="33">
        <v>14</v>
      </c>
      <c r="C4" s="32">
        <v>110918</v>
      </c>
      <c r="D4" s="32">
        <v>161788.984508547</v>
      </c>
      <c r="E4" s="32">
        <v>120894.565662393</v>
      </c>
      <c r="F4" s="32">
        <v>40894.4188461538</v>
      </c>
      <c r="G4" s="32">
        <v>120894.565662393</v>
      </c>
      <c r="H4" s="32">
        <v>0.25276392561814698</v>
      </c>
    </row>
    <row r="5" spans="1:8" ht="14.25">
      <c r="A5" s="32">
        <v>4</v>
      </c>
      <c r="B5" s="33">
        <v>15</v>
      </c>
      <c r="C5" s="32">
        <v>5617</v>
      </c>
      <c r="D5" s="32">
        <v>89070.785608546998</v>
      </c>
      <c r="E5" s="32">
        <v>77808.059497435897</v>
      </c>
      <c r="F5" s="32">
        <v>11262.7261111111</v>
      </c>
      <c r="G5" s="32">
        <v>77808.059497435897</v>
      </c>
      <c r="H5" s="32">
        <v>0.12644691560944701</v>
      </c>
    </row>
    <row r="6" spans="1:8" ht="14.25">
      <c r="A6" s="32">
        <v>5</v>
      </c>
      <c r="B6" s="33">
        <v>16</v>
      </c>
      <c r="C6" s="32">
        <v>3582</v>
      </c>
      <c r="D6" s="32">
        <v>341376.728897436</v>
      </c>
      <c r="E6" s="32">
        <v>350003.62228376098</v>
      </c>
      <c r="F6" s="32">
        <v>-8626.8933863247894</v>
      </c>
      <c r="G6" s="32">
        <v>350003.62228376098</v>
      </c>
      <c r="H6" s="32">
        <v>-2.5270888892126801E-2</v>
      </c>
    </row>
    <row r="7" spans="1:8" ht="14.25">
      <c r="A7" s="32">
        <v>6</v>
      </c>
      <c r="B7" s="33">
        <v>17</v>
      </c>
      <c r="C7" s="32">
        <v>18309</v>
      </c>
      <c r="D7" s="32">
        <v>412768.16634871799</v>
      </c>
      <c r="E7" s="32">
        <v>338563.42050427402</v>
      </c>
      <c r="F7" s="32">
        <v>74204.745844444406</v>
      </c>
      <c r="G7" s="32">
        <v>338563.42050427402</v>
      </c>
      <c r="H7" s="32">
        <v>0.179773422211427</v>
      </c>
    </row>
    <row r="8" spans="1:8" ht="14.25">
      <c r="A8" s="32">
        <v>7</v>
      </c>
      <c r="B8" s="33">
        <v>18</v>
      </c>
      <c r="C8" s="32">
        <v>49730</v>
      </c>
      <c r="D8" s="32">
        <v>226263.85717094</v>
      </c>
      <c r="E8" s="32">
        <v>186812.91630683799</v>
      </c>
      <c r="F8" s="32">
        <v>39450.940864102602</v>
      </c>
      <c r="G8" s="32">
        <v>186812.91630683799</v>
      </c>
      <c r="H8" s="32">
        <v>0.17435812045888399</v>
      </c>
    </row>
    <row r="9" spans="1:8" ht="14.25">
      <c r="A9" s="32">
        <v>8</v>
      </c>
      <c r="B9" s="33">
        <v>19</v>
      </c>
      <c r="C9" s="32">
        <v>14938</v>
      </c>
      <c r="D9" s="32">
        <v>112787.57485812</v>
      </c>
      <c r="E9" s="32">
        <v>90590.200552136797</v>
      </c>
      <c r="F9" s="32">
        <v>22197.374305982899</v>
      </c>
      <c r="G9" s="32">
        <v>90590.200552136797</v>
      </c>
      <c r="H9" s="32">
        <v>0.19680691187753599</v>
      </c>
    </row>
    <row r="10" spans="1:8" ht="14.25">
      <c r="A10" s="32">
        <v>9</v>
      </c>
      <c r="B10" s="33">
        <v>21</v>
      </c>
      <c r="C10" s="32">
        <v>150150</v>
      </c>
      <c r="D10" s="32">
        <v>695280.41469999996</v>
      </c>
      <c r="E10" s="32">
        <v>676634.82420000003</v>
      </c>
      <c r="F10" s="32">
        <v>18645.590499999998</v>
      </c>
      <c r="G10" s="32">
        <v>676634.82420000003</v>
      </c>
      <c r="H10" s="32">
        <v>2.6817367648771202E-2</v>
      </c>
    </row>
    <row r="11" spans="1:8" ht="14.25">
      <c r="A11" s="32">
        <v>10</v>
      </c>
      <c r="B11" s="33">
        <v>22</v>
      </c>
      <c r="C11" s="32">
        <v>37334</v>
      </c>
      <c r="D11" s="32">
        <v>834571.09771196602</v>
      </c>
      <c r="E11" s="32">
        <v>811746.76781452994</v>
      </c>
      <c r="F11" s="32">
        <v>22824.329897435899</v>
      </c>
      <c r="G11" s="32">
        <v>811746.76781452994</v>
      </c>
      <c r="H11" s="32">
        <v>2.7348574567236199E-2</v>
      </c>
    </row>
    <row r="12" spans="1:8" ht="14.25">
      <c r="A12" s="32">
        <v>11</v>
      </c>
      <c r="B12" s="33">
        <v>23</v>
      </c>
      <c r="C12" s="32">
        <v>223270.26699999999</v>
      </c>
      <c r="D12" s="32">
        <v>2886740.8742119698</v>
      </c>
      <c r="E12" s="32">
        <v>2502443.10070513</v>
      </c>
      <c r="F12" s="32">
        <v>384297.77350683801</v>
      </c>
      <c r="G12" s="32">
        <v>2502443.10070513</v>
      </c>
      <c r="H12" s="32">
        <v>0.13312513670342699</v>
      </c>
    </row>
    <row r="13" spans="1:8" ht="14.25">
      <c r="A13" s="32">
        <v>12</v>
      </c>
      <c r="B13" s="33">
        <v>24</v>
      </c>
      <c r="C13" s="32">
        <v>26779.328000000001</v>
      </c>
      <c r="D13" s="32">
        <v>634461.02611794905</v>
      </c>
      <c r="E13" s="32">
        <v>577411.53479316202</v>
      </c>
      <c r="F13" s="32">
        <v>57049.491324786301</v>
      </c>
      <c r="G13" s="32">
        <v>577411.53479316202</v>
      </c>
      <c r="H13" s="32">
        <v>8.9918039054112997E-2</v>
      </c>
    </row>
    <row r="14" spans="1:8" ht="14.25">
      <c r="A14" s="32">
        <v>13</v>
      </c>
      <c r="B14" s="33">
        <v>25</v>
      </c>
      <c r="C14" s="32">
        <v>90191</v>
      </c>
      <c r="D14" s="32">
        <v>1185467.1793</v>
      </c>
      <c r="E14" s="32">
        <v>1103723.9393</v>
      </c>
      <c r="F14" s="32">
        <v>81743.240000000005</v>
      </c>
      <c r="G14" s="32">
        <v>1103723.9393</v>
      </c>
      <c r="H14" s="32">
        <v>6.8954452242421499E-2</v>
      </c>
    </row>
    <row r="15" spans="1:8" ht="14.25">
      <c r="A15" s="32">
        <v>14</v>
      </c>
      <c r="B15" s="33">
        <v>26</v>
      </c>
      <c r="C15" s="32">
        <v>65945</v>
      </c>
      <c r="D15" s="32">
        <v>399398.98550658801</v>
      </c>
      <c r="E15" s="32">
        <v>345210.37097994098</v>
      </c>
      <c r="F15" s="32">
        <v>54188.614526646998</v>
      </c>
      <c r="G15" s="32">
        <v>345210.37097994098</v>
      </c>
      <c r="H15" s="32">
        <v>0.13567539351136701</v>
      </c>
    </row>
    <row r="16" spans="1:8" ht="14.25">
      <c r="A16" s="32">
        <v>15</v>
      </c>
      <c r="B16" s="33">
        <v>27</v>
      </c>
      <c r="C16" s="32">
        <v>169985.125</v>
      </c>
      <c r="D16" s="32">
        <v>1253489.5176333301</v>
      </c>
      <c r="E16" s="32">
        <v>1123761.8740999999</v>
      </c>
      <c r="F16" s="32">
        <v>129727.643533333</v>
      </c>
      <c r="G16" s="32">
        <v>1123761.8740999999</v>
      </c>
      <c r="H16" s="32">
        <v>0.10349320174473201</v>
      </c>
    </row>
    <row r="17" spans="1:8" ht="14.25">
      <c r="A17" s="32">
        <v>16</v>
      </c>
      <c r="B17" s="33">
        <v>29</v>
      </c>
      <c r="C17" s="32">
        <v>198178</v>
      </c>
      <c r="D17" s="32">
        <v>2471569.2055470101</v>
      </c>
      <c r="E17" s="32">
        <v>2262778.3654179499</v>
      </c>
      <c r="F17" s="32">
        <v>208790.84012906</v>
      </c>
      <c r="G17" s="32">
        <v>2262778.3654179499</v>
      </c>
      <c r="H17" s="32">
        <v>8.4477035747356405E-2</v>
      </c>
    </row>
    <row r="18" spans="1:8" ht="14.25">
      <c r="A18" s="32">
        <v>17</v>
      </c>
      <c r="B18" s="33">
        <v>31</v>
      </c>
      <c r="C18" s="32">
        <v>48060.010999999999</v>
      </c>
      <c r="D18" s="32">
        <v>329874.82915369503</v>
      </c>
      <c r="E18" s="32">
        <v>270484.34379599598</v>
      </c>
      <c r="F18" s="32">
        <v>59390.485357699297</v>
      </c>
      <c r="G18" s="32">
        <v>270484.34379599598</v>
      </c>
      <c r="H18" s="32">
        <v>0.18003945772421501</v>
      </c>
    </row>
    <row r="19" spans="1:8" ht="14.25">
      <c r="A19" s="32">
        <v>18</v>
      </c>
      <c r="B19" s="33">
        <v>32</v>
      </c>
      <c r="C19" s="32">
        <v>19014.819</v>
      </c>
      <c r="D19" s="32">
        <v>332417.47058337502</v>
      </c>
      <c r="E19" s="32">
        <v>300255.934441166</v>
      </c>
      <c r="F19" s="32">
        <v>32161.536142208701</v>
      </c>
      <c r="G19" s="32">
        <v>300255.934441166</v>
      </c>
      <c r="H19" s="32">
        <v>9.6750438795430604E-2</v>
      </c>
    </row>
    <row r="20" spans="1:8" ht="14.25">
      <c r="A20" s="32">
        <v>19</v>
      </c>
      <c r="B20" s="33">
        <v>33</v>
      </c>
      <c r="C20" s="32">
        <v>45557.599999999999</v>
      </c>
      <c r="D20" s="32">
        <v>837944.84940397099</v>
      </c>
      <c r="E20" s="32">
        <v>660465.841213151</v>
      </c>
      <c r="F20" s="32">
        <v>177479.00819081999</v>
      </c>
      <c r="G20" s="32">
        <v>660465.841213151</v>
      </c>
      <c r="H20" s="32">
        <v>0.21180273178725401</v>
      </c>
    </row>
    <row r="21" spans="1:8" ht="14.25">
      <c r="A21" s="32">
        <v>20</v>
      </c>
      <c r="B21" s="33">
        <v>34</v>
      </c>
      <c r="C21" s="32">
        <v>49226.523000000001</v>
      </c>
      <c r="D21" s="32">
        <v>289153.20121706399</v>
      </c>
      <c r="E21" s="32">
        <v>205676.896102431</v>
      </c>
      <c r="F21" s="32">
        <v>83476.305114632996</v>
      </c>
      <c r="G21" s="32">
        <v>205676.896102431</v>
      </c>
      <c r="H21" s="32">
        <v>0.288692308310183</v>
      </c>
    </row>
    <row r="22" spans="1:8" ht="14.25">
      <c r="A22" s="32">
        <v>21</v>
      </c>
      <c r="B22" s="33">
        <v>35</v>
      </c>
      <c r="C22" s="32">
        <v>44673.936000000002</v>
      </c>
      <c r="D22" s="32">
        <v>1042165.83886283</v>
      </c>
      <c r="E22" s="32">
        <v>971456.88539890095</v>
      </c>
      <c r="F22" s="32">
        <v>70708.953463930404</v>
      </c>
      <c r="G22" s="32">
        <v>971456.88539890095</v>
      </c>
      <c r="H22" s="32">
        <v>6.7848082164240806E-2</v>
      </c>
    </row>
    <row r="23" spans="1:8" ht="14.25">
      <c r="A23" s="32">
        <v>22</v>
      </c>
      <c r="B23" s="33">
        <v>36</v>
      </c>
      <c r="C23" s="32">
        <v>134267.114</v>
      </c>
      <c r="D23" s="32">
        <v>688047.32991681399</v>
      </c>
      <c r="E23" s="32">
        <v>587082.75921982399</v>
      </c>
      <c r="F23" s="32">
        <v>100964.57069699001</v>
      </c>
      <c r="G23" s="32">
        <v>587082.75921982399</v>
      </c>
      <c r="H23" s="32">
        <v>0.146740734695092</v>
      </c>
    </row>
    <row r="24" spans="1:8" ht="14.25">
      <c r="A24" s="32">
        <v>23</v>
      </c>
      <c r="B24" s="33">
        <v>37</v>
      </c>
      <c r="C24" s="32">
        <v>102758.478</v>
      </c>
      <c r="D24" s="32">
        <v>981892.28297079599</v>
      </c>
      <c r="E24" s="32">
        <v>826261.042207986</v>
      </c>
      <c r="F24" s="32">
        <v>155631.24076280999</v>
      </c>
      <c r="G24" s="32">
        <v>826261.042207986</v>
      </c>
      <c r="H24" s="32">
        <v>0.158501338142647</v>
      </c>
    </row>
    <row r="25" spans="1:8" ht="14.25">
      <c r="A25" s="32">
        <v>24</v>
      </c>
      <c r="B25" s="33">
        <v>38</v>
      </c>
      <c r="C25" s="32">
        <v>177260.62700000001</v>
      </c>
      <c r="D25" s="32">
        <v>915813.05403274298</v>
      </c>
      <c r="E25" s="32">
        <v>883374.71581946895</v>
      </c>
      <c r="F25" s="32">
        <v>32438.338213274299</v>
      </c>
      <c r="G25" s="32">
        <v>883374.71581946895</v>
      </c>
      <c r="H25" s="32">
        <v>3.54202618868922E-2</v>
      </c>
    </row>
    <row r="26" spans="1:8" ht="14.25">
      <c r="A26" s="32">
        <v>25</v>
      </c>
      <c r="B26" s="33">
        <v>39</v>
      </c>
      <c r="C26" s="32">
        <v>94900.186000000002</v>
      </c>
      <c r="D26" s="32">
        <v>147291.14153613901</v>
      </c>
      <c r="E26" s="32">
        <v>107435.26224763</v>
      </c>
      <c r="F26" s="32">
        <v>39855.879288509197</v>
      </c>
      <c r="G26" s="32">
        <v>107435.26224763</v>
      </c>
      <c r="H26" s="32">
        <v>0.27059250728076001</v>
      </c>
    </row>
    <row r="27" spans="1:8" ht="14.25">
      <c r="A27" s="32">
        <v>26</v>
      </c>
      <c r="B27" s="33">
        <v>40</v>
      </c>
      <c r="C27" s="32">
        <v>21</v>
      </c>
      <c r="D27" s="32">
        <v>80.769199999999998</v>
      </c>
      <c r="E27" s="32">
        <v>65.043300000000002</v>
      </c>
      <c r="F27" s="32">
        <v>15.725899999999999</v>
      </c>
      <c r="G27" s="32">
        <v>65.043300000000002</v>
      </c>
      <c r="H27" s="32">
        <v>0.194701693219693</v>
      </c>
    </row>
    <row r="28" spans="1:8" ht="14.25">
      <c r="A28" s="32">
        <v>27</v>
      </c>
      <c r="B28" s="33">
        <v>42</v>
      </c>
      <c r="C28" s="32">
        <v>16347.67</v>
      </c>
      <c r="D28" s="32">
        <v>274764.89970000001</v>
      </c>
      <c r="E28" s="32">
        <v>242464.54120000001</v>
      </c>
      <c r="F28" s="32">
        <v>32300.358499999998</v>
      </c>
      <c r="G28" s="32">
        <v>242464.54120000001</v>
      </c>
      <c r="H28" s="32">
        <v>0.117556349210787</v>
      </c>
    </row>
    <row r="29" spans="1:8" ht="14.25">
      <c r="A29" s="32">
        <v>28</v>
      </c>
      <c r="B29" s="33">
        <v>75</v>
      </c>
      <c r="C29" s="32">
        <v>435</v>
      </c>
      <c r="D29" s="32">
        <v>242802.56410256401</v>
      </c>
      <c r="E29" s="32">
        <v>230605.12709401699</v>
      </c>
      <c r="F29" s="32">
        <v>12197.437008547</v>
      </c>
      <c r="G29" s="32">
        <v>230605.12709401699</v>
      </c>
      <c r="H29" s="32">
        <v>5.0236030470397298E-2</v>
      </c>
    </row>
    <row r="30" spans="1:8" ht="14.25">
      <c r="A30" s="32">
        <v>29</v>
      </c>
      <c r="B30" s="33">
        <v>76</v>
      </c>
      <c r="C30" s="32">
        <v>3431</v>
      </c>
      <c r="D30" s="32">
        <v>684459.48478717904</v>
      </c>
      <c r="E30" s="32">
        <v>648299.31028205098</v>
      </c>
      <c r="F30" s="32">
        <v>36160.174505128198</v>
      </c>
      <c r="G30" s="32">
        <v>648299.31028205098</v>
      </c>
      <c r="H30" s="32">
        <v>5.2830262869936799E-2</v>
      </c>
    </row>
    <row r="31" spans="1:8" ht="14.25">
      <c r="A31" s="32">
        <v>30</v>
      </c>
      <c r="B31" s="33">
        <v>99</v>
      </c>
      <c r="C31" s="32">
        <v>55</v>
      </c>
      <c r="D31" s="32">
        <v>42100.4607064519</v>
      </c>
      <c r="E31" s="32">
        <v>37337.046668179399</v>
      </c>
      <c r="F31" s="32">
        <v>4763.4140382724499</v>
      </c>
      <c r="G31" s="32">
        <v>37337.046668179399</v>
      </c>
      <c r="H31" s="32">
        <v>0.11314398841109299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2014-01-15T00:34:16Z</dcterms:modified>
</cp:coreProperties>
</file>