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<sst xmlns="http://schemas.openxmlformats.org/spreadsheetml/2006/main" count="113" uniqueCount="71">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</sst>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323" Type="http://schemas.openxmlformats.org/officeDocument/2006/relationships/hyperlink" Target="cid:756b0cf62" TargetMode="External"/><Relationship Id="rId328" Type="http://schemas.openxmlformats.org/officeDocument/2006/relationships/image" Target="cid:88fc8e9d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19836320.696899999</v>
      </c>
      <c r="F3" s="25">
        <f>RA!I7</f>
        <v>2139678.7686000001</v>
      </c>
      <c r="G3" s="16">
        <f>E3-F3</f>
        <v>17696641.928300001</v>
      </c>
      <c r="H3" s="27">
        <f>RA!J7</f>
        <v>10.786671587409799</v>
      </c>
      <c r="I3" s="20">
        <f>SUM(I4:I39)</f>
        <v>19836324.353152469</v>
      </c>
      <c r="J3" s="21">
        <f>SUM(J4:J39)</f>
        <v>17696641.834551029</v>
      </c>
      <c r="K3" s="22">
        <f>E3-I3</f>
        <v>-3.6562524698674679</v>
      </c>
      <c r="L3" s="22">
        <f>G3-J3</f>
        <v>9.3748971819877625E-2</v>
      </c>
    </row>
    <row r="4" spans="1:12">
      <c r="A4" s="59">
        <f>RA!A8</f>
        <v>41654</v>
      </c>
      <c r="B4" s="12">
        <v>12</v>
      </c>
      <c r="C4" s="56" t="s">
        <v>6</v>
      </c>
      <c r="D4" s="56"/>
      <c r="E4" s="15">
        <f>VLOOKUP(C4,RA!B8:D39,3,0)</f>
        <v>903215.28040000005</v>
      </c>
      <c r="F4" s="25">
        <f>VLOOKUP(C4,RA!B8:I43,8,0)</f>
        <v>101957.0868</v>
      </c>
      <c r="G4" s="16">
        <f t="shared" ref="G4:G39" si="0">E4-F4</f>
        <v>801258.1936</v>
      </c>
      <c r="H4" s="27">
        <f>RA!J8</f>
        <v>11.288237589918401</v>
      </c>
      <c r="I4" s="20">
        <f>VLOOKUP(B4,RMS!B:D,3,FALSE)</f>
        <v>903216.09516239294</v>
      </c>
      <c r="J4" s="21">
        <f>VLOOKUP(B4,RMS!B:E,4,FALSE)</f>
        <v>801258.197303419</v>
      </c>
      <c r="K4" s="22">
        <f t="shared" ref="K4:K39" si="1">E4-I4</f>
        <v>-0.81476239289622754</v>
      </c>
      <c r="L4" s="22">
        <f t="shared" ref="L4:L39" si="2">G4-J4</f>
        <v>-3.7034190027043223E-3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117861.10159999999</v>
      </c>
      <c r="F5" s="25">
        <f>VLOOKUP(C5,RA!B9:I44,8,0)</f>
        <v>25218.967000000001</v>
      </c>
      <c r="G5" s="16">
        <f t="shared" si="0"/>
        <v>92642.13459999999</v>
      </c>
      <c r="H5" s="27">
        <f>RA!J9</f>
        <v>21.3971926765022</v>
      </c>
      <c r="I5" s="20">
        <f>VLOOKUP(B5,RMS!B:D,3,FALSE)</f>
        <v>117861.143479215</v>
      </c>
      <c r="J5" s="21">
        <f>VLOOKUP(B5,RMS!B:E,4,FALSE)</f>
        <v>92642.126913523898</v>
      </c>
      <c r="K5" s="22">
        <f t="shared" si="1"/>
        <v>-4.1879215001245029E-2</v>
      </c>
      <c r="L5" s="22">
        <f t="shared" si="2"/>
        <v>7.6864760922035202E-3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183193.0986</v>
      </c>
      <c r="F6" s="25">
        <f>VLOOKUP(C6,RA!B10:I45,8,0)</f>
        <v>46139.060599999997</v>
      </c>
      <c r="G6" s="16">
        <f t="shared" si="0"/>
        <v>137054.038</v>
      </c>
      <c r="H6" s="27">
        <f>RA!J10</f>
        <v>25.186025539501401</v>
      </c>
      <c r="I6" s="20">
        <f>VLOOKUP(B6,RMS!B:D,3,FALSE)</f>
        <v>183195.020475214</v>
      </c>
      <c r="J6" s="21">
        <f>VLOOKUP(B6,RMS!B:E,4,FALSE)</f>
        <v>137054.03795384601</v>
      </c>
      <c r="K6" s="22">
        <f t="shared" si="1"/>
        <v>-1.9218752140004653</v>
      </c>
      <c r="L6" s="22">
        <f t="shared" si="2"/>
        <v>4.615398938767612E-5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83126.630699999994</v>
      </c>
      <c r="F7" s="25">
        <f>VLOOKUP(C7,RA!B11:I46,8,0)</f>
        <v>11344.228499999999</v>
      </c>
      <c r="G7" s="16">
        <f t="shared" si="0"/>
        <v>71782.402199999997</v>
      </c>
      <c r="H7" s="27">
        <f>RA!J11</f>
        <v>13.646924462679999</v>
      </c>
      <c r="I7" s="20">
        <f>VLOOKUP(B7,RMS!B:D,3,FALSE)</f>
        <v>83126.653478632506</v>
      </c>
      <c r="J7" s="21">
        <f>VLOOKUP(B7,RMS!B:E,4,FALSE)</f>
        <v>71782.402196581199</v>
      </c>
      <c r="K7" s="22">
        <f t="shared" si="1"/>
        <v>-2.2778632512199692E-2</v>
      </c>
      <c r="L7" s="22">
        <f t="shared" si="2"/>
        <v>3.4187978599220514E-6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309256.84860000003</v>
      </c>
      <c r="F8" s="25">
        <f>VLOOKUP(C8,RA!B12:I47,8,0)</f>
        <v>-6308.5519999999997</v>
      </c>
      <c r="G8" s="16">
        <f t="shared" si="0"/>
        <v>315565.40060000005</v>
      </c>
      <c r="H8" s="27">
        <f>RA!J12</f>
        <v>-2.03990696683314</v>
      </c>
      <c r="I8" s="20">
        <f>VLOOKUP(B8,RMS!B:D,3,FALSE)</f>
        <v>309256.83905982901</v>
      </c>
      <c r="J8" s="21">
        <f>VLOOKUP(B8,RMS!B:E,4,FALSE)</f>
        <v>315565.400577778</v>
      </c>
      <c r="K8" s="22">
        <f t="shared" si="1"/>
        <v>9.5401710132136941E-3</v>
      </c>
      <c r="L8" s="22">
        <f t="shared" si="2"/>
        <v>2.2222055122256279E-5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407709.3174</v>
      </c>
      <c r="F9" s="25">
        <f>VLOOKUP(C9,RA!B13:I48,8,0)</f>
        <v>72651.169200000004</v>
      </c>
      <c r="G9" s="16">
        <f t="shared" si="0"/>
        <v>335058.1482</v>
      </c>
      <c r="H9" s="27">
        <f>RA!J13</f>
        <v>17.819354647890599</v>
      </c>
      <c r="I9" s="20">
        <f>VLOOKUP(B9,RMS!B:D,3,FALSE)</f>
        <v>407709.47916495701</v>
      </c>
      <c r="J9" s="21">
        <f>VLOOKUP(B9,RMS!B:E,4,FALSE)</f>
        <v>335058.148029915</v>
      </c>
      <c r="K9" s="22">
        <f t="shared" si="1"/>
        <v>-0.161764957010746</v>
      </c>
      <c r="L9" s="22">
        <f t="shared" si="2"/>
        <v>1.7008499708026648E-4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204905.32689999999</v>
      </c>
      <c r="F10" s="25">
        <f>VLOOKUP(C10,RA!B14:I49,8,0)</f>
        <v>33934.169000000002</v>
      </c>
      <c r="G10" s="16">
        <f t="shared" si="0"/>
        <v>170971.15789999999</v>
      </c>
      <c r="H10" s="27">
        <f>RA!J14</f>
        <v>16.560901326182201</v>
      </c>
      <c r="I10" s="20">
        <f>VLOOKUP(B10,RMS!B:D,3,FALSE)</f>
        <v>204905.320963248</v>
      </c>
      <c r="J10" s="21">
        <f>VLOOKUP(B10,RMS!B:E,4,FALSE)</f>
        <v>170971.159882051</v>
      </c>
      <c r="K10" s="22">
        <f t="shared" si="1"/>
        <v>5.9367519861552864E-3</v>
      </c>
      <c r="L10" s="22">
        <f t="shared" si="2"/>
        <v>-1.9820510060526431E-3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105389.2938</v>
      </c>
      <c r="F11" s="25">
        <f>VLOOKUP(C11,RA!B15:I50,8,0)</f>
        <v>21635.954900000001</v>
      </c>
      <c r="G11" s="16">
        <f t="shared" si="0"/>
        <v>83753.338900000002</v>
      </c>
      <c r="H11" s="27">
        <f>RA!J15</f>
        <v>20.5295567698358</v>
      </c>
      <c r="I11" s="20">
        <f>VLOOKUP(B11,RMS!B:D,3,FALSE)</f>
        <v>105389.338765812</v>
      </c>
      <c r="J11" s="21">
        <f>VLOOKUP(B11,RMS!B:E,4,FALSE)</f>
        <v>83753.337082906</v>
      </c>
      <c r="K11" s="22">
        <f t="shared" si="1"/>
        <v>-4.4965812005102634E-2</v>
      </c>
      <c r="L11" s="22">
        <f t="shared" si="2"/>
        <v>1.8170940020354465E-3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628697.57739999995</v>
      </c>
      <c r="F12" s="25">
        <f>VLOOKUP(C12,RA!B16:I51,8,0)</f>
        <v>44448.184300000001</v>
      </c>
      <c r="G12" s="16">
        <f t="shared" si="0"/>
        <v>584249.39309999999</v>
      </c>
      <c r="H12" s="27">
        <f>RA!J16</f>
        <v>7.0698831835517799</v>
      </c>
      <c r="I12" s="20">
        <f>VLOOKUP(B12,RMS!B:D,3,FALSE)</f>
        <v>628697.38459999999</v>
      </c>
      <c r="J12" s="21">
        <f>VLOOKUP(B12,RMS!B:E,4,FALSE)</f>
        <v>584249.39309999999</v>
      </c>
      <c r="K12" s="22">
        <f t="shared" si="1"/>
        <v>0.19279999996069819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866455.82929999998</v>
      </c>
      <c r="F13" s="25">
        <f>VLOOKUP(C13,RA!B17:I52,8,0)</f>
        <v>-9187.1157999999996</v>
      </c>
      <c r="G13" s="16">
        <f t="shared" si="0"/>
        <v>875642.94510000001</v>
      </c>
      <c r="H13" s="27">
        <f>RA!J17</f>
        <v>-1.0603097687532601</v>
      </c>
      <c r="I13" s="20">
        <f>VLOOKUP(B13,RMS!B:D,3,FALSE)</f>
        <v>866455.90746837598</v>
      </c>
      <c r="J13" s="21">
        <f>VLOOKUP(B13,RMS!B:E,4,FALSE)</f>
        <v>875642.94572478603</v>
      </c>
      <c r="K13" s="22">
        <f t="shared" si="1"/>
        <v>-7.816837599966675E-2</v>
      </c>
      <c r="L13" s="22">
        <f t="shared" si="2"/>
        <v>-6.2478601466864347E-4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3098138.4264000002</v>
      </c>
      <c r="F14" s="25">
        <f>VLOOKUP(C14,RA!B18:I53,8,0)</f>
        <v>414714.28539999999</v>
      </c>
      <c r="G14" s="16">
        <f t="shared" si="0"/>
        <v>2683424.1410000003</v>
      </c>
      <c r="H14" s="27">
        <f>RA!J18</f>
        <v>13.3859185201706</v>
      </c>
      <c r="I14" s="20">
        <f>VLOOKUP(B14,RMS!B:D,3,FALSE)</f>
        <v>3098138.4120119698</v>
      </c>
      <c r="J14" s="21">
        <f>VLOOKUP(B14,RMS!B:E,4,FALSE)</f>
        <v>2683424.1664632498</v>
      </c>
      <c r="K14" s="22">
        <f t="shared" si="1"/>
        <v>1.4388030394911766E-2</v>
      </c>
      <c r="L14" s="22">
        <f t="shared" si="2"/>
        <v>-2.5463249534368515E-2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876608.25939999998</v>
      </c>
      <c r="F15" s="25">
        <f>VLOOKUP(C15,RA!B19:I54,8,0)</f>
        <v>51750.3217</v>
      </c>
      <c r="G15" s="16">
        <f t="shared" si="0"/>
        <v>824857.93770000001</v>
      </c>
      <c r="H15" s="27">
        <f>RA!J19</f>
        <v>5.9034718353464797</v>
      </c>
      <c r="I15" s="20">
        <f>VLOOKUP(B15,RMS!B:D,3,FALSE)</f>
        <v>876608.26479572605</v>
      </c>
      <c r="J15" s="21">
        <f>VLOOKUP(B15,RMS!B:E,4,FALSE)</f>
        <v>824857.93664444401</v>
      </c>
      <c r="K15" s="22">
        <f t="shared" si="1"/>
        <v>-5.3957260679453611E-3</v>
      </c>
      <c r="L15" s="22">
        <f t="shared" si="2"/>
        <v>1.0555560002103448E-3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1166037.8935</v>
      </c>
      <c r="F16" s="25">
        <f>VLOOKUP(C16,RA!B20:I55,8,0)</f>
        <v>82880.927500000005</v>
      </c>
      <c r="G16" s="16">
        <f t="shared" si="0"/>
        <v>1083156.966</v>
      </c>
      <c r="H16" s="27">
        <f>RA!J20</f>
        <v>7.1079102970850396</v>
      </c>
      <c r="I16" s="20">
        <f>VLOOKUP(B16,RMS!B:D,3,FALSE)</f>
        <v>1166038.0236</v>
      </c>
      <c r="J16" s="21">
        <f>VLOOKUP(B16,RMS!B:E,4,FALSE)</f>
        <v>1083156.966</v>
      </c>
      <c r="K16" s="22">
        <f t="shared" si="1"/>
        <v>-0.1300999999511987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429760.51909999998</v>
      </c>
      <c r="F17" s="25">
        <f>VLOOKUP(C17,RA!B21:I56,8,0)</f>
        <v>54566.0219</v>
      </c>
      <c r="G17" s="16">
        <f t="shared" si="0"/>
        <v>375194.49719999998</v>
      </c>
      <c r="H17" s="27">
        <f>RA!J21</f>
        <v>12.6968438176386</v>
      </c>
      <c r="I17" s="20">
        <f>VLOOKUP(B17,RMS!B:D,3,FALSE)</f>
        <v>429760.29116509302</v>
      </c>
      <c r="J17" s="21">
        <f>VLOOKUP(B17,RMS!B:E,4,FALSE)</f>
        <v>375194.49699881999</v>
      </c>
      <c r="K17" s="22">
        <f t="shared" si="1"/>
        <v>0.22793490695767105</v>
      </c>
      <c r="L17" s="22">
        <f t="shared" si="2"/>
        <v>2.0117999520152807E-4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1298073.4103000001</v>
      </c>
      <c r="F18" s="25">
        <f>VLOOKUP(C18,RA!B22:I57,8,0)</f>
        <v>138596.2703</v>
      </c>
      <c r="G18" s="16">
        <f t="shared" si="0"/>
        <v>1159477.1400000001</v>
      </c>
      <c r="H18" s="27">
        <f>RA!J22</f>
        <v>10.677074901947901</v>
      </c>
      <c r="I18" s="20">
        <f>VLOOKUP(B18,RMS!B:D,3,FALSE)</f>
        <v>1298073.6418000001</v>
      </c>
      <c r="J18" s="21">
        <f>VLOOKUP(B18,RMS!B:E,4,FALSE)</f>
        <v>1159477.1316</v>
      </c>
      <c r="K18" s="22">
        <f t="shared" si="1"/>
        <v>-0.23149999999441206</v>
      </c>
      <c r="L18" s="22">
        <f t="shared" si="2"/>
        <v>8.4000001661479473E-3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2614856.8341000001</v>
      </c>
      <c r="F19" s="25">
        <f>VLOOKUP(C19,RA!B23:I58,8,0)</f>
        <v>214933.77960000001</v>
      </c>
      <c r="G19" s="16">
        <f t="shared" si="0"/>
        <v>2399923.0545000001</v>
      </c>
      <c r="H19" s="27">
        <f>RA!J23</f>
        <v>8.2197150068438596</v>
      </c>
      <c r="I19" s="20">
        <f>VLOOKUP(B19,RMS!B:D,3,FALSE)</f>
        <v>2614857.6743512801</v>
      </c>
      <c r="J19" s="21">
        <f>VLOOKUP(B19,RMS!B:E,4,FALSE)</f>
        <v>2399923.0894196602</v>
      </c>
      <c r="K19" s="22">
        <f t="shared" si="1"/>
        <v>-0.84025127999484539</v>
      </c>
      <c r="L19" s="22">
        <f t="shared" si="2"/>
        <v>-3.4919660072773695E-2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341061.32679999998</v>
      </c>
      <c r="F20" s="25">
        <f>VLOOKUP(C20,RA!B24:I59,8,0)</f>
        <v>61616.595300000001</v>
      </c>
      <c r="G20" s="16">
        <f t="shared" si="0"/>
        <v>279444.73149999999</v>
      </c>
      <c r="H20" s="27">
        <f>RA!J24</f>
        <v>18.066133700386501</v>
      </c>
      <c r="I20" s="20">
        <f>VLOOKUP(B20,RMS!B:D,3,FALSE)</f>
        <v>341061.33482591301</v>
      </c>
      <c r="J20" s="21">
        <f>VLOOKUP(B20,RMS!B:E,4,FALSE)</f>
        <v>279444.71934027498</v>
      </c>
      <c r="K20" s="22">
        <f t="shared" si="1"/>
        <v>-8.0259130336344242E-3</v>
      </c>
      <c r="L20" s="22">
        <f t="shared" si="2"/>
        <v>1.2159725010860711E-2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321965.51270000002</v>
      </c>
      <c r="F21" s="25">
        <f>VLOOKUP(C21,RA!B25:I60,8,0)</f>
        <v>33426.886700000003</v>
      </c>
      <c r="G21" s="16">
        <f t="shared" si="0"/>
        <v>288538.62600000005</v>
      </c>
      <c r="H21" s="27">
        <f>RA!J25</f>
        <v>10.3821326761622</v>
      </c>
      <c r="I21" s="20">
        <f>VLOOKUP(B21,RMS!B:D,3,FALSE)</f>
        <v>321965.51469704998</v>
      </c>
      <c r="J21" s="21">
        <f>VLOOKUP(B21,RMS!B:E,4,FALSE)</f>
        <v>288538.62147659698</v>
      </c>
      <c r="K21" s="22">
        <f t="shared" si="1"/>
        <v>-1.9970499561168253E-3</v>
      </c>
      <c r="L21" s="22">
        <f t="shared" si="2"/>
        <v>4.5234030694700778E-3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824969.50710000005</v>
      </c>
      <c r="F22" s="25">
        <f>VLOOKUP(C22,RA!B26:I61,8,0)</f>
        <v>177479.56890000001</v>
      </c>
      <c r="G22" s="16">
        <f t="shared" si="0"/>
        <v>647489.93819999998</v>
      </c>
      <c r="H22" s="27">
        <f>RA!J26</f>
        <v>21.5134701795089</v>
      </c>
      <c r="I22" s="20">
        <f>VLOOKUP(B22,RMS!B:D,3,FALSE)</f>
        <v>824969.53392420395</v>
      </c>
      <c r="J22" s="21">
        <f>VLOOKUP(B22,RMS!B:E,4,FALSE)</f>
        <v>647489.94030258805</v>
      </c>
      <c r="K22" s="22">
        <f t="shared" si="1"/>
        <v>-2.6824203901924193E-2</v>
      </c>
      <c r="L22" s="22">
        <f t="shared" si="2"/>
        <v>-2.1025880705565214E-3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293771.21460000001</v>
      </c>
      <c r="F23" s="25">
        <f>VLOOKUP(C23,RA!B27:I62,8,0)</f>
        <v>84103.174899999998</v>
      </c>
      <c r="G23" s="16">
        <f t="shared" si="0"/>
        <v>209668.03970000002</v>
      </c>
      <c r="H23" s="27">
        <f>RA!J27</f>
        <v>28.628800481529598</v>
      </c>
      <c r="I23" s="20">
        <f>VLOOKUP(B23,RMS!B:D,3,FALSE)</f>
        <v>293771.193189774</v>
      </c>
      <c r="J23" s="21">
        <f>VLOOKUP(B23,RMS!B:E,4,FALSE)</f>
        <v>209668.04873561999</v>
      </c>
      <c r="K23" s="22">
        <f t="shared" si="1"/>
        <v>2.1410226006992161E-2</v>
      </c>
      <c r="L23" s="22">
        <f t="shared" si="2"/>
        <v>-9.0356199652887881E-3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999040.79059999995</v>
      </c>
      <c r="F24" s="25">
        <f>VLOOKUP(C24,RA!B28:I63,8,0)</f>
        <v>75566.499100000001</v>
      </c>
      <c r="G24" s="16">
        <f t="shared" si="0"/>
        <v>923474.29149999993</v>
      </c>
      <c r="H24" s="27">
        <f>RA!J28</f>
        <v>7.5639052790443699</v>
      </c>
      <c r="I24" s="20">
        <f>VLOOKUP(B24,RMS!B:D,3,FALSE)</f>
        <v>999040.79029026499</v>
      </c>
      <c r="J24" s="21">
        <f>VLOOKUP(B24,RMS!B:E,4,FALSE)</f>
        <v>923474.28885753697</v>
      </c>
      <c r="K24" s="22">
        <f t="shared" si="1"/>
        <v>3.0973495449870825E-4</v>
      </c>
      <c r="L24" s="22">
        <f t="shared" si="2"/>
        <v>2.6424629613757133E-3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674236.73160000006</v>
      </c>
      <c r="F25" s="25">
        <f>VLOOKUP(C25,RA!B29:I64,8,0)</f>
        <v>100356.1272</v>
      </c>
      <c r="G25" s="16">
        <f t="shared" si="0"/>
        <v>573880.60440000007</v>
      </c>
      <c r="H25" s="27">
        <f>RA!J29</f>
        <v>14.8844052091095</v>
      </c>
      <c r="I25" s="20">
        <f>VLOOKUP(B25,RMS!B:D,3,FALSE)</f>
        <v>674236.72960796498</v>
      </c>
      <c r="J25" s="21">
        <f>VLOOKUP(B25,RMS!B:E,4,FALSE)</f>
        <v>573880.57533964503</v>
      </c>
      <c r="K25" s="22">
        <f t="shared" si="1"/>
        <v>1.9920350750908256E-3</v>
      </c>
      <c r="L25" s="22">
        <f t="shared" si="2"/>
        <v>2.9060355038382113E-2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941938.14630000002</v>
      </c>
      <c r="F26" s="25">
        <f>VLOOKUP(C26,RA!B30:I65,8,0)</f>
        <v>152244.3077</v>
      </c>
      <c r="G26" s="16">
        <f t="shared" si="0"/>
        <v>789693.83860000002</v>
      </c>
      <c r="H26" s="27">
        <f>RA!J30</f>
        <v>16.162877392536501</v>
      </c>
      <c r="I26" s="20">
        <f>VLOOKUP(B26,RMS!B:D,3,FALSE)</f>
        <v>941938.14129026502</v>
      </c>
      <c r="J26" s="21">
        <f>VLOOKUP(B26,RMS!B:E,4,FALSE)</f>
        <v>789693.82865358505</v>
      </c>
      <c r="K26" s="22">
        <f t="shared" si="1"/>
        <v>5.0097350031137466E-3</v>
      </c>
      <c r="L26" s="22">
        <f t="shared" si="2"/>
        <v>9.9464149679988623E-3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775201.87529999996</v>
      </c>
      <c r="F27" s="25">
        <f>VLOOKUP(C27,RA!B31:I66,8,0)</f>
        <v>29923.586200000002</v>
      </c>
      <c r="G27" s="16">
        <f t="shared" si="0"/>
        <v>745278.28909999994</v>
      </c>
      <c r="H27" s="27">
        <f>RA!J31</f>
        <v>3.8601024008642502</v>
      </c>
      <c r="I27" s="20">
        <f>VLOOKUP(B27,RMS!B:D,3,FALSE)</f>
        <v>775201.79071504402</v>
      </c>
      <c r="J27" s="21">
        <f>VLOOKUP(B27,RMS!B:E,4,FALSE)</f>
        <v>745278.20520354004</v>
      </c>
      <c r="K27" s="22">
        <f t="shared" si="1"/>
        <v>8.4584955940954387E-2</v>
      </c>
      <c r="L27" s="22">
        <f t="shared" si="2"/>
        <v>8.3896459895186126E-2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147364.66190000001</v>
      </c>
      <c r="F28" s="25">
        <f>VLOOKUP(C28,RA!B32:I67,8,0)</f>
        <v>39180.489500000003</v>
      </c>
      <c r="G28" s="16">
        <f t="shared" si="0"/>
        <v>108184.17240000001</v>
      </c>
      <c r="H28" s="27">
        <f>RA!J32</f>
        <v>26.5874389387786</v>
      </c>
      <c r="I28" s="20">
        <f>VLOOKUP(B28,RMS!B:D,3,FALSE)</f>
        <v>147364.556489562</v>
      </c>
      <c r="J28" s="21">
        <f>VLOOKUP(B28,RMS!B:E,4,FALSE)</f>
        <v>108184.157480668</v>
      </c>
      <c r="K28" s="22">
        <f t="shared" si="1"/>
        <v>0.10541043800185435</v>
      </c>
      <c r="L28" s="22">
        <f t="shared" si="2"/>
        <v>1.491933201032225E-2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61.940600000000003</v>
      </c>
      <c r="F29" s="25">
        <f>VLOOKUP(C29,RA!B33:I68,8,0)</f>
        <v>12.001099999999999</v>
      </c>
      <c r="G29" s="16">
        <f t="shared" si="0"/>
        <v>49.939500000000002</v>
      </c>
      <c r="H29" s="27">
        <f>RA!J33</f>
        <v>19.3751755714346</v>
      </c>
      <c r="I29" s="20">
        <f>VLOOKUP(B29,RMS!B:D,3,FALSE)</f>
        <v>61.940300000000001</v>
      </c>
      <c r="J29" s="21">
        <f>VLOOKUP(B29,RMS!B:E,4,FALSE)</f>
        <v>49.939500000000002</v>
      </c>
      <c r="K29" s="22">
        <f t="shared" si="1"/>
        <v>3.0000000000285354E-4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12.8203271746632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246552.98550000001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246552.98550000001</v>
      </c>
      <c r="J31" s="21">
        <f>VLOOKUP(B31,RMS!B:E,4,FALSE)</f>
        <v>214944.08850000001</v>
      </c>
      <c r="K31" s="22">
        <f t="shared" si="1"/>
        <v>0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4.9004365727303396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276102.56349999999</v>
      </c>
      <c r="F35" s="25">
        <f>VLOOKUP(C35,RA!B8:I74,8,0)</f>
        <v>13530.231</v>
      </c>
      <c r="G35" s="16">
        <f t="shared" si="0"/>
        <v>262572.33250000002</v>
      </c>
      <c r="H35" s="27">
        <f>RA!J39</f>
        <v>5.56511229752115</v>
      </c>
      <c r="I35" s="20">
        <f>VLOOKUP(B35,RMS!B:D,3,FALSE)</f>
        <v>276102.56410256401</v>
      </c>
      <c r="J35" s="21">
        <f>VLOOKUP(B35,RMS!B:E,4,FALSE)</f>
        <v>262572.33196581202</v>
      </c>
      <c r="K35" s="22">
        <f t="shared" si="1"/>
        <v>-6.0256401775404811E-4</v>
      </c>
      <c r="L35" s="22">
        <f t="shared" si="2"/>
        <v>5.3418800234794617E-4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626192.83380000002</v>
      </c>
      <c r="F36" s="25">
        <f>VLOOKUP(C36,RA!B8:I75,8,0)</f>
        <v>34848.3344</v>
      </c>
      <c r="G36" s="16">
        <f t="shared" si="0"/>
        <v>591344.49939999997</v>
      </c>
      <c r="H36" s="27">
        <f>RA!J40</f>
        <v>0</v>
      </c>
      <c r="I36" s="20">
        <f>VLOOKUP(B36,RMS!B:D,3,FALSE)</f>
        <v>626192.82902478601</v>
      </c>
      <c r="J36" s="21">
        <f>VLOOKUP(B36,RMS!B:E,4,FALSE)</f>
        <v>591344.50191623904</v>
      </c>
      <c r="K36" s="22">
        <f t="shared" si="1"/>
        <v>4.7752140089869499E-3</v>
      </c>
      <c r="L36" s="22">
        <f t="shared" si="2"/>
        <v>-2.5162390666082501E-3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8.7258623786492997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74574.959099999993</v>
      </c>
      <c r="F39" s="25">
        <f>VLOOKUP(C39,RA!B8:I78,8,0)</f>
        <v>6507.3082999999997</v>
      </c>
      <c r="G39" s="16">
        <f t="shared" si="0"/>
        <v>68067.650799999989</v>
      </c>
      <c r="H39" s="27">
        <f>RA!J43</f>
        <v>0</v>
      </c>
      <c r="I39" s="20">
        <f>VLOOKUP(B39,RMS!B:D,3,FALSE)</f>
        <v>74574.958853339398</v>
      </c>
      <c r="J39" s="21">
        <f>VLOOKUP(B39,RMS!B:E,4,FALSE)</f>
        <v>68067.651387943406</v>
      </c>
      <c r="K39" s="22">
        <f t="shared" si="1"/>
        <v>2.4666059471201152E-4</v>
      </c>
      <c r="L39" s="22">
        <f t="shared" si="2"/>
        <v>-5.8794341748580337E-4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19836320.696899999</v>
      </c>
      <c r="E7" s="44">
        <v>35100668.317199998</v>
      </c>
      <c r="F7" s="45">
        <v>56.512658156938301</v>
      </c>
      <c r="G7" s="44">
        <v>13818551.4144</v>
      </c>
      <c r="H7" s="45">
        <v>43.548481327999497</v>
      </c>
      <c r="I7" s="44">
        <v>2139678.7686000001</v>
      </c>
      <c r="J7" s="45">
        <v>10.786671587409799</v>
      </c>
      <c r="K7" s="44">
        <v>1815360.7714</v>
      </c>
      <c r="L7" s="45">
        <v>13.1371278867064</v>
      </c>
      <c r="M7" s="45">
        <v>0.17865209070805599</v>
      </c>
      <c r="N7" s="44">
        <v>380895091.94239998</v>
      </c>
      <c r="O7" s="44">
        <v>380895091.94239998</v>
      </c>
      <c r="P7" s="44">
        <v>966327</v>
      </c>
      <c r="Q7" s="44">
        <v>970993</v>
      </c>
      <c r="R7" s="45">
        <v>-0.48053899461685301</v>
      </c>
      <c r="S7" s="44">
        <v>20.527544709916999</v>
      </c>
      <c r="T7" s="44">
        <v>20.097128535221199</v>
      </c>
      <c r="U7" s="46">
        <v>2.0967737777618098</v>
      </c>
    </row>
    <row r="8" spans="1:23" ht="12" thickBot="1">
      <c r="A8" s="70">
        <v>41654</v>
      </c>
      <c r="B8" s="60" t="s">
        <v>6</v>
      </c>
      <c r="C8" s="61"/>
      <c r="D8" s="47">
        <v>903215.28040000005</v>
      </c>
      <c r="E8" s="47">
        <v>1310681.4820000001</v>
      </c>
      <c r="F8" s="48">
        <v>68.911882314974207</v>
      </c>
      <c r="G8" s="47">
        <v>551597.99699999997</v>
      </c>
      <c r="H8" s="48">
        <v>63.745206710748803</v>
      </c>
      <c r="I8" s="47">
        <v>101957.0868</v>
      </c>
      <c r="J8" s="48">
        <v>11.288237589918401</v>
      </c>
      <c r="K8" s="47">
        <v>132605.14050000001</v>
      </c>
      <c r="L8" s="48">
        <v>24.040178032046001</v>
      </c>
      <c r="M8" s="48">
        <v>-0.23112266677172999</v>
      </c>
      <c r="N8" s="47">
        <v>14272404.2897</v>
      </c>
      <c r="O8" s="47">
        <v>14272404.2897</v>
      </c>
      <c r="P8" s="47">
        <v>33647</v>
      </c>
      <c r="Q8" s="47">
        <v>34981</v>
      </c>
      <c r="R8" s="48">
        <v>-3.8134987564677898</v>
      </c>
      <c r="S8" s="47">
        <v>26.8438577109401</v>
      </c>
      <c r="T8" s="47">
        <v>25.656197304250899</v>
      </c>
      <c r="U8" s="49">
        <v>4.4243283490701701</v>
      </c>
    </row>
    <row r="9" spans="1:23" ht="12" thickBot="1">
      <c r="A9" s="71"/>
      <c r="B9" s="60" t="s">
        <v>7</v>
      </c>
      <c r="C9" s="61"/>
      <c r="D9" s="47">
        <v>117861.10159999999</v>
      </c>
      <c r="E9" s="47">
        <v>178692.44779999999</v>
      </c>
      <c r="F9" s="48">
        <v>65.957516980188799</v>
      </c>
      <c r="G9" s="47">
        <v>58793.341800000002</v>
      </c>
      <c r="H9" s="48">
        <v>100.46675013122</v>
      </c>
      <c r="I9" s="47">
        <v>25218.967000000001</v>
      </c>
      <c r="J9" s="48">
        <v>21.3971926765022</v>
      </c>
      <c r="K9" s="47">
        <v>13850.5144</v>
      </c>
      <c r="L9" s="48">
        <v>23.5579641775015</v>
      </c>
      <c r="M9" s="48">
        <v>0.820796417496234</v>
      </c>
      <c r="N9" s="47">
        <v>1816233.9728000001</v>
      </c>
      <c r="O9" s="47">
        <v>1816233.9728000001</v>
      </c>
      <c r="P9" s="47">
        <v>6713</v>
      </c>
      <c r="Q9" s="47">
        <v>6296</v>
      </c>
      <c r="R9" s="48">
        <v>6.6232528589580602</v>
      </c>
      <c r="S9" s="47">
        <v>17.557143095486399</v>
      </c>
      <c r="T9" s="47">
        <v>16.336053621346899</v>
      </c>
      <c r="U9" s="49">
        <v>6.9549440219200802</v>
      </c>
    </row>
    <row r="10" spans="1:23" ht="12" thickBot="1">
      <c r="A10" s="71"/>
      <c r="B10" s="60" t="s">
        <v>8</v>
      </c>
      <c r="C10" s="61"/>
      <c r="D10" s="47">
        <v>183193.0986</v>
      </c>
      <c r="E10" s="47">
        <v>357772.6727</v>
      </c>
      <c r="F10" s="48">
        <v>51.203770600336298</v>
      </c>
      <c r="G10" s="47">
        <v>80314.95</v>
      </c>
      <c r="H10" s="48">
        <v>128.09339805353801</v>
      </c>
      <c r="I10" s="47">
        <v>46139.060599999997</v>
      </c>
      <c r="J10" s="48">
        <v>25.186025539501401</v>
      </c>
      <c r="K10" s="47">
        <v>24962.520700000001</v>
      </c>
      <c r="L10" s="48">
        <v>31.080789691084899</v>
      </c>
      <c r="M10" s="48">
        <v>0.84833339367045602</v>
      </c>
      <c r="N10" s="47">
        <v>2203911.4322000002</v>
      </c>
      <c r="O10" s="47">
        <v>2203911.4322000002</v>
      </c>
      <c r="P10" s="47">
        <v>93529</v>
      </c>
      <c r="Q10" s="47">
        <v>92539</v>
      </c>
      <c r="R10" s="48">
        <v>1.0698192113595399</v>
      </c>
      <c r="S10" s="47">
        <v>1.95867697291749</v>
      </c>
      <c r="T10" s="47">
        <v>1.7483125687548</v>
      </c>
      <c r="U10" s="49">
        <v>10.7401274978668</v>
      </c>
    </row>
    <row r="11" spans="1:23" ht="12" thickBot="1">
      <c r="A11" s="71"/>
      <c r="B11" s="60" t="s">
        <v>9</v>
      </c>
      <c r="C11" s="61"/>
      <c r="D11" s="47">
        <v>83126.630699999994</v>
      </c>
      <c r="E11" s="47">
        <v>113244.32709999999</v>
      </c>
      <c r="F11" s="48">
        <v>73.404675385280299</v>
      </c>
      <c r="G11" s="47">
        <v>59680.154999999999</v>
      </c>
      <c r="H11" s="48">
        <v>39.286888078625097</v>
      </c>
      <c r="I11" s="47">
        <v>11344.228499999999</v>
      </c>
      <c r="J11" s="48">
        <v>13.646924462679999</v>
      </c>
      <c r="K11" s="47">
        <v>15036.1376</v>
      </c>
      <c r="L11" s="48">
        <v>25.1945351013247</v>
      </c>
      <c r="M11" s="48">
        <v>-0.245535735187739</v>
      </c>
      <c r="N11" s="47">
        <v>1874231.0965</v>
      </c>
      <c r="O11" s="47">
        <v>1874231.0965</v>
      </c>
      <c r="P11" s="47">
        <v>4037</v>
      </c>
      <c r="Q11" s="47">
        <v>4381</v>
      </c>
      <c r="R11" s="48">
        <v>-7.8520885642547302</v>
      </c>
      <c r="S11" s="47">
        <v>20.591189175130001</v>
      </c>
      <c r="T11" s="47">
        <v>20.331149349463601</v>
      </c>
      <c r="U11" s="49">
        <v>1.2628693926066601</v>
      </c>
    </row>
    <row r="12" spans="1:23" ht="12" thickBot="1">
      <c r="A12" s="71"/>
      <c r="B12" s="60" t="s">
        <v>10</v>
      </c>
      <c r="C12" s="61"/>
      <c r="D12" s="47">
        <v>309256.84860000003</v>
      </c>
      <c r="E12" s="47">
        <v>644947.59519999998</v>
      </c>
      <c r="F12" s="48">
        <v>47.950694118659101</v>
      </c>
      <c r="G12" s="47">
        <v>178604.546</v>
      </c>
      <c r="H12" s="48">
        <v>73.1517229130327</v>
      </c>
      <c r="I12" s="47">
        <v>-6308.5519999999997</v>
      </c>
      <c r="J12" s="48">
        <v>-2.03990696683314</v>
      </c>
      <c r="K12" s="47">
        <v>20968.9182</v>
      </c>
      <c r="L12" s="48">
        <v>11.740416842469401</v>
      </c>
      <c r="M12" s="48">
        <v>-1.3008525256205199</v>
      </c>
      <c r="N12" s="47">
        <v>6143119.5130000003</v>
      </c>
      <c r="O12" s="47">
        <v>6143119.5130000003</v>
      </c>
      <c r="P12" s="47">
        <v>2203</v>
      </c>
      <c r="Q12" s="47">
        <v>2371</v>
      </c>
      <c r="R12" s="48">
        <v>-7.0856178827498999</v>
      </c>
      <c r="S12" s="47">
        <v>140.37986772582801</v>
      </c>
      <c r="T12" s="47">
        <v>143.98006659637301</v>
      </c>
      <c r="U12" s="49">
        <v>-2.5646119553096201</v>
      </c>
    </row>
    <row r="13" spans="1:23" ht="12" thickBot="1">
      <c r="A13" s="71"/>
      <c r="B13" s="60" t="s">
        <v>11</v>
      </c>
      <c r="C13" s="61"/>
      <c r="D13" s="47">
        <v>407709.3174</v>
      </c>
      <c r="E13" s="47">
        <v>667223.00399999996</v>
      </c>
      <c r="F13" s="48">
        <v>61.105404783076096</v>
      </c>
      <c r="G13" s="47">
        <v>299273.66440000001</v>
      </c>
      <c r="H13" s="48">
        <v>36.232941918694301</v>
      </c>
      <c r="I13" s="47">
        <v>72651.169200000004</v>
      </c>
      <c r="J13" s="48">
        <v>17.819354647890599</v>
      </c>
      <c r="K13" s="47">
        <v>50488.755499999999</v>
      </c>
      <c r="L13" s="48">
        <v>16.870430480818499</v>
      </c>
      <c r="M13" s="48">
        <v>0.43895741696386198</v>
      </c>
      <c r="N13" s="47">
        <v>7190532.0684000002</v>
      </c>
      <c r="O13" s="47">
        <v>7190532.0684000002</v>
      </c>
      <c r="P13" s="47">
        <v>11101</v>
      </c>
      <c r="Q13" s="47">
        <v>11121</v>
      </c>
      <c r="R13" s="48">
        <v>-0.17983994245122101</v>
      </c>
      <c r="S13" s="47">
        <v>36.727260372939398</v>
      </c>
      <c r="T13" s="47">
        <v>37.1160882114918</v>
      </c>
      <c r="U13" s="49">
        <v>-1.05869001554737</v>
      </c>
    </row>
    <row r="14" spans="1:23" ht="12" thickBot="1">
      <c r="A14" s="71"/>
      <c r="B14" s="60" t="s">
        <v>12</v>
      </c>
      <c r="C14" s="61"/>
      <c r="D14" s="47">
        <v>204905.32689999999</v>
      </c>
      <c r="E14" s="47">
        <v>327043.36339999997</v>
      </c>
      <c r="F14" s="48">
        <v>62.653870963705998</v>
      </c>
      <c r="G14" s="47">
        <v>133894.1973</v>
      </c>
      <c r="H14" s="48">
        <v>53.035255471821699</v>
      </c>
      <c r="I14" s="47">
        <v>33934.169000000002</v>
      </c>
      <c r="J14" s="48">
        <v>16.560901326182201</v>
      </c>
      <c r="K14" s="47">
        <v>24893.8374</v>
      </c>
      <c r="L14" s="48">
        <v>18.592170461445399</v>
      </c>
      <c r="M14" s="48">
        <v>0.36315540487944198</v>
      </c>
      <c r="N14" s="47">
        <v>3591877.9038999998</v>
      </c>
      <c r="O14" s="47">
        <v>3591877.9038999998</v>
      </c>
      <c r="P14" s="47">
        <v>2790</v>
      </c>
      <c r="Q14" s="47">
        <v>2834</v>
      </c>
      <c r="R14" s="48">
        <v>-1.5525758645024701</v>
      </c>
      <c r="S14" s="47">
        <v>73.442769498207895</v>
      </c>
      <c r="T14" s="47">
        <v>79.839048729710697</v>
      </c>
      <c r="U14" s="49">
        <v>-8.7092021109836502</v>
      </c>
    </row>
    <row r="15" spans="1:23" ht="12" thickBot="1">
      <c r="A15" s="71"/>
      <c r="B15" s="60" t="s">
        <v>13</v>
      </c>
      <c r="C15" s="61"/>
      <c r="D15" s="47">
        <v>105389.2938</v>
      </c>
      <c r="E15" s="47">
        <v>165045.39240000001</v>
      </c>
      <c r="F15" s="48">
        <v>63.854732487521403</v>
      </c>
      <c r="G15" s="47">
        <v>73713.544999999998</v>
      </c>
      <c r="H15" s="48">
        <v>42.9714088503002</v>
      </c>
      <c r="I15" s="47">
        <v>21635.954900000001</v>
      </c>
      <c r="J15" s="48">
        <v>20.5295567698358</v>
      </c>
      <c r="K15" s="47">
        <v>14653.6057</v>
      </c>
      <c r="L15" s="48">
        <v>19.879122215598201</v>
      </c>
      <c r="M15" s="48">
        <v>0.476493590925543</v>
      </c>
      <c r="N15" s="47">
        <v>2223627.1831999999</v>
      </c>
      <c r="O15" s="47">
        <v>2223627.1831999999</v>
      </c>
      <c r="P15" s="47">
        <v>3098</v>
      </c>
      <c r="Q15" s="47">
        <v>3278</v>
      </c>
      <c r="R15" s="48">
        <v>-5.4911531421598498</v>
      </c>
      <c r="S15" s="47">
        <v>34.0184938024532</v>
      </c>
      <c r="T15" s="47">
        <v>34.407421568029299</v>
      </c>
      <c r="U15" s="49">
        <v>-1.14328332063908</v>
      </c>
    </row>
    <row r="16" spans="1:23" ht="12" thickBot="1">
      <c r="A16" s="71"/>
      <c r="B16" s="60" t="s">
        <v>14</v>
      </c>
      <c r="C16" s="61"/>
      <c r="D16" s="47">
        <v>628697.57739999995</v>
      </c>
      <c r="E16" s="47">
        <v>1143667.4406999999</v>
      </c>
      <c r="F16" s="48">
        <v>54.972062246975902</v>
      </c>
      <c r="G16" s="47">
        <v>374365.63770000002</v>
      </c>
      <c r="H16" s="48">
        <v>67.936774663012798</v>
      </c>
      <c r="I16" s="47">
        <v>44448.184300000001</v>
      </c>
      <c r="J16" s="48">
        <v>7.0698831835517799</v>
      </c>
      <c r="K16" s="47">
        <v>43441.130400000002</v>
      </c>
      <c r="L16" s="48">
        <v>11.603931030339901</v>
      </c>
      <c r="M16" s="48">
        <v>2.3182037178295999E-2</v>
      </c>
      <c r="N16" s="47">
        <v>10491702.676999999</v>
      </c>
      <c r="O16" s="47">
        <v>10491702.676999999</v>
      </c>
      <c r="P16" s="47">
        <v>40427</v>
      </c>
      <c r="Q16" s="47">
        <v>37927</v>
      </c>
      <c r="R16" s="48">
        <v>6.5916101985392901</v>
      </c>
      <c r="S16" s="47">
        <v>15.5514279417221</v>
      </c>
      <c r="T16" s="47">
        <v>18.3320747356764</v>
      </c>
      <c r="U16" s="49">
        <v>-17.8803310176698</v>
      </c>
    </row>
    <row r="17" spans="1:21" ht="12" thickBot="1">
      <c r="A17" s="71"/>
      <c r="B17" s="60" t="s">
        <v>15</v>
      </c>
      <c r="C17" s="61"/>
      <c r="D17" s="47">
        <v>866455.82929999998</v>
      </c>
      <c r="E17" s="47">
        <v>1295104.5460000001</v>
      </c>
      <c r="F17" s="48">
        <v>66.902384983212002</v>
      </c>
      <c r="G17" s="47">
        <v>468292.04239999998</v>
      </c>
      <c r="H17" s="48">
        <v>85.024674956979297</v>
      </c>
      <c r="I17" s="47">
        <v>-9187.1157999999996</v>
      </c>
      <c r="J17" s="48">
        <v>-1.0603097687532601</v>
      </c>
      <c r="K17" s="47">
        <v>43640.147100000002</v>
      </c>
      <c r="L17" s="48">
        <v>9.3190024917664491</v>
      </c>
      <c r="M17" s="48">
        <v>-1.2105198174274701</v>
      </c>
      <c r="N17" s="47">
        <v>19253200.342900001</v>
      </c>
      <c r="O17" s="47">
        <v>19253200.342900001</v>
      </c>
      <c r="P17" s="47">
        <v>12768</v>
      </c>
      <c r="Q17" s="47">
        <v>12170</v>
      </c>
      <c r="R17" s="48">
        <v>4.91372226787181</v>
      </c>
      <c r="S17" s="47">
        <v>67.861515452694206</v>
      </c>
      <c r="T17" s="47">
        <v>68.576091544782301</v>
      </c>
      <c r="U17" s="49">
        <v>-1.05299165119021</v>
      </c>
    </row>
    <row r="18" spans="1:21" ht="12" thickBot="1">
      <c r="A18" s="71"/>
      <c r="B18" s="60" t="s">
        <v>16</v>
      </c>
      <c r="C18" s="61"/>
      <c r="D18" s="47">
        <v>3098138.4264000002</v>
      </c>
      <c r="E18" s="47">
        <v>4964640.9193000002</v>
      </c>
      <c r="F18" s="48">
        <v>62.404078698945</v>
      </c>
      <c r="G18" s="47">
        <v>1688278.4561999999</v>
      </c>
      <c r="H18" s="48">
        <v>83.508734298092804</v>
      </c>
      <c r="I18" s="47">
        <v>414714.28539999999</v>
      </c>
      <c r="J18" s="48">
        <v>13.3859185201706</v>
      </c>
      <c r="K18" s="47">
        <v>247555.97570000001</v>
      </c>
      <c r="L18" s="48">
        <v>14.663219493850701</v>
      </c>
      <c r="M18" s="48">
        <v>0.67523439588697398</v>
      </c>
      <c r="N18" s="47">
        <v>42833819.810999997</v>
      </c>
      <c r="O18" s="47">
        <v>42833819.810999997</v>
      </c>
      <c r="P18" s="47">
        <v>103997</v>
      </c>
      <c r="Q18" s="47">
        <v>100353</v>
      </c>
      <c r="R18" s="48">
        <v>3.6311819277948798</v>
      </c>
      <c r="S18" s="47">
        <v>29.7906519072666</v>
      </c>
      <c r="T18" s="47">
        <v>28.765865418074199</v>
      </c>
      <c r="U18" s="49">
        <v>3.4399599323383399</v>
      </c>
    </row>
    <row r="19" spans="1:21" ht="12" thickBot="1">
      <c r="A19" s="71"/>
      <c r="B19" s="60" t="s">
        <v>17</v>
      </c>
      <c r="C19" s="61"/>
      <c r="D19" s="47">
        <v>876608.25939999998</v>
      </c>
      <c r="E19" s="47">
        <v>2590180.6239</v>
      </c>
      <c r="F19" s="48">
        <v>33.843518529611401</v>
      </c>
      <c r="G19" s="47">
        <v>476392.71789999999</v>
      </c>
      <c r="H19" s="48">
        <v>84.009584206954599</v>
      </c>
      <c r="I19" s="47">
        <v>51750.3217</v>
      </c>
      <c r="J19" s="48">
        <v>5.9034718353464797</v>
      </c>
      <c r="K19" s="47">
        <v>78035.317299999995</v>
      </c>
      <c r="L19" s="48">
        <v>16.3804597274261</v>
      </c>
      <c r="M19" s="48">
        <v>-0.33683460911614699</v>
      </c>
      <c r="N19" s="47">
        <v>12903007.561100001</v>
      </c>
      <c r="O19" s="47">
        <v>12903007.561100001</v>
      </c>
      <c r="P19" s="47">
        <v>16499</v>
      </c>
      <c r="Q19" s="47">
        <v>14966</v>
      </c>
      <c r="R19" s="48">
        <v>10.243217960710901</v>
      </c>
      <c r="S19" s="47">
        <v>53.130993357173203</v>
      </c>
      <c r="T19" s="47">
        <v>42.3934940665509</v>
      </c>
      <c r="U19" s="49">
        <v>20.209483414773501</v>
      </c>
    </row>
    <row r="20" spans="1:21" ht="12" thickBot="1">
      <c r="A20" s="71"/>
      <c r="B20" s="60" t="s">
        <v>18</v>
      </c>
      <c r="C20" s="61"/>
      <c r="D20" s="47">
        <v>1166037.8935</v>
      </c>
      <c r="E20" s="47">
        <v>1478994.4165000001</v>
      </c>
      <c r="F20" s="48">
        <v>78.839911800302602</v>
      </c>
      <c r="G20" s="47">
        <v>883062.31660000002</v>
      </c>
      <c r="H20" s="48">
        <v>32.044802680463498</v>
      </c>
      <c r="I20" s="47">
        <v>82880.927500000005</v>
      </c>
      <c r="J20" s="48">
        <v>7.1079102970850396</v>
      </c>
      <c r="K20" s="47">
        <v>66529.354800000001</v>
      </c>
      <c r="L20" s="48">
        <v>7.5339365692960198</v>
      </c>
      <c r="M20" s="48">
        <v>0.245779817783533</v>
      </c>
      <c r="N20" s="47">
        <v>26727351.406399999</v>
      </c>
      <c r="O20" s="47">
        <v>26727351.406399999</v>
      </c>
      <c r="P20" s="47">
        <v>39358</v>
      </c>
      <c r="Q20" s="47">
        <v>40490</v>
      </c>
      <c r="R20" s="48">
        <v>-2.7957520375401299</v>
      </c>
      <c r="S20" s="47">
        <v>29.62645189034</v>
      </c>
      <c r="T20" s="47">
        <v>29.278020012348701</v>
      </c>
      <c r="U20" s="49">
        <v>1.17608372167185</v>
      </c>
    </row>
    <row r="21" spans="1:21" ht="12" thickBot="1">
      <c r="A21" s="71"/>
      <c r="B21" s="60" t="s">
        <v>19</v>
      </c>
      <c r="C21" s="61"/>
      <c r="D21" s="47">
        <v>429760.51909999998</v>
      </c>
      <c r="E21" s="47">
        <v>867618.98089999997</v>
      </c>
      <c r="F21" s="48">
        <v>49.533323793147098</v>
      </c>
      <c r="G21" s="47">
        <v>320477.57089999999</v>
      </c>
      <c r="H21" s="48">
        <v>34.100030118519598</v>
      </c>
      <c r="I21" s="47">
        <v>54566.0219</v>
      </c>
      <c r="J21" s="48">
        <v>12.6968438176386</v>
      </c>
      <c r="K21" s="47">
        <v>41632.923999999999</v>
      </c>
      <c r="L21" s="48">
        <v>12.990901011600201</v>
      </c>
      <c r="M21" s="48">
        <v>0.31064591811999598</v>
      </c>
      <c r="N21" s="47">
        <v>6581146.2889</v>
      </c>
      <c r="O21" s="47">
        <v>6581146.2889</v>
      </c>
      <c r="P21" s="47">
        <v>30958</v>
      </c>
      <c r="Q21" s="47">
        <v>31002</v>
      </c>
      <c r="R21" s="48">
        <v>-0.14192632733371899</v>
      </c>
      <c r="S21" s="47">
        <v>13.882050490987799</v>
      </c>
      <c r="T21" s="47">
        <v>12.8830157473711</v>
      </c>
      <c r="U21" s="49">
        <v>7.1965935022727798</v>
      </c>
    </row>
    <row r="22" spans="1:21" ht="12" thickBot="1">
      <c r="A22" s="71"/>
      <c r="B22" s="60" t="s">
        <v>20</v>
      </c>
      <c r="C22" s="61"/>
      <c r="D22" s="47">
        <v>1298073.4103000001</v>
      </c>
      <c r="E22" s="47">
        <v>1839136.4202000001</v>
      </c>
      <c r="F22" s="48">
        <v>70.580594024604196</v>
      </c>
      <c r="G22" s="47">
        <v>733827.78859999997</v>
      </c>
      <c r="H22" s="48">
        <v>76.890740643178702</v>
      </c>
      <c r="I22" s="47">
        <v>138596.2703</v>
      </c>
      <c r="J22" s="48">
        <v>10.677074901947901</v>
      </c>
      <c r="K22" s="47">
        <v>113931.71649999999</v>
      </c>
      <c r="L22" s="48">
        <v>15.525674861313099</v>
      </c>
      <c r="M22" s="48">
        <v>0.216485405097886</v>
      </c>
      <c r="N22" s="47">
        <v>18736076.508099999</v>
      </c>
      <c r="O22" s="47">
        <v>18736076.508099999</v>
      </c>
      <c r="P22" s="47">
        <v>70631</v>
      </c>
      <c r="Q22" s="47">
        <v>69466</v>
      </c>
      <c r="R22" s="48">
        <v>1.67707943454352</v>
      </c>
      <c r="S22" s="47">
        <v>18.378239162690601</v>
      </c>
      <c r="T22" s="47">
        <v>18.044644248985101</v>
      </c>
      <c r="U22" s="49">
        <v>1.81516254496629</v>
      </c>
    </row>
    <row r="23" spans="1:21" ht="12" thickBot="1">
      <c r="A23" s="71"/>
      <c r="B23" s="60" t="s">
        <v>21</v>
      </c>
      <c r="C23" s="61"/>
      <c r="D23" s="47">
        <v>2614856.8341000001</v>
      </c>
      <c r="E23" s="47">
        <v>3967941.7940000002</v>
      </c>
      <c r="F23" s="48">
        <v>65.899576401397198</v>
      </c>
      <c r="G23" s="47">
        <v>2120201.2571999999</v>
      </c>
      <c r="H23" s="48">
        <v>23.330595396083101</v>
      </c>
      <c r="I23" s="47">
        <v>214933.77960000001</v>
      </c>
      <c r="J23" s="48">
        <v>8.2197150068438596</v>
      </c>
      <c r="K23" s="47">
        <v>178114.49429999999</v>
      </c>
      <c r="L23" s="48">
        <v>8.40082957668006</v>
      </c>
      <c r="M23" s="48">
        <v>0.20671695161419601</v>
      </c>
      <c r="N23" s="47">
        <v>49006501.581900001</v>
      </c>
      <c r="O23" s="47">
        <v>49006501.581900001</v>
      </c>
      <c r="P23" s="47">
        <v>83366</v>
      </c>
      <c r="Q23" s="47">
        <v>82643</v>
      </c>
      <c r="R23" s="48">
        <v>0.87484723449051705</v>
      </c>
      <c r="S23" s="47">
        <v>31.365986542475301</v>
      </c>
      <c r="T23" s="47">
        <v>29.906566576721598</v>
      </c>
      <c r="U23" s="49">
        <v>4.6528744242667397</v>
      </c>
    </row>
    <row r="24" spans="1:21" ht="12" thickBot="1">
      <c r="A24" s="71"/>
      <c r="B24" s="60" t="s">
        <v>22</v>
      </c>
      <c r="C24" s="61"/>
      <c r="D24" s="47">
        <v>341061.32679999998</v>
      </c>
      <c r="E24" s="47">
        <v>534201.68999999994</v>
      </c>
      <c r="F24" s="48">
        <v>63.845048262576597</v>
      </c>
      <c r="G24" s="47">
        <v>275803.06809999997</v>
      </c>
      <c r="H24" s="48">
        <v>23.661179387728499</v>
      </c>
      <c r="I24" s="47">
        <v>61616.595300000001</v>
      </c>
      <c r="J24" s="48">
        <v>18.066133700386501</v>
      </c>
      <c r="K24" s="47">
        <v>43696.465300000003</v>
      </c>
      <c r="L24" s="48">
        <v>15.8433572189837</v>
      </c>
      <c r="M24" s="48">
        <v>0.41010479627971202</v>
      </c>
      <c r="N24" s="47">
        <v>5088578.8622000003</v>
      </c>
      <c r="O24" s="47">
        <v>5088578.8622000003</v>
      </c>
      <c r="P24" s="47">
        <v>31858</v>
      </c>
      <c r="Q24" s="47">
        <v>31656</v>
      </c>
      <c r="R24" s="48">
        <v>0.638109679049781</v>
      </c>
      <c r="S24" s="47">
        <v>10.7056728859313</v>
      </c>
      <c r="T24" s="47">
        <v>10.4206097927723</v>
      </c>
      <c r="U24" s="49">
        <v>2.6627293416897699</v>
      </c>
    </row>
    <row r="25" spans="1:21" ht="12" thickBot="1">
      <c r="A25" s="71"/>
      <c r="B25" s="60" t="s">
        <v>23</v>
      </c>
      <c r="C25" s="61"/>
      <c r="D25" s="47">
        <v>321965.51270000002</v>
      </c>
      <c r="E25" s="47">
        <v>580062.43799999997</v>
      </c>
      <c r="F25" s="48">
        <v>55.505320049701297</v>
      </c>
      <c r="G25" s="47">
        <v>227517.98620000001</v>
      </c>
      <c r="H25" s="48">
        <v>41.512114306855601</v>
      </c>
      <c r="I25" s="47">
        <v>33426.886700000003</v>
      </c>
      <c r="J25" s="48">
        <v>10.3821326761622</v>
      </c>
      <c r="K25" s="47">
        <v>29303.798200000001</v>
      </c>
      <c r="L25" s="48">
        <v>12.879772139966301</v>
      </c>
      <c r="M25" s="48">
        <v>0.14070150469436399</v>
      </c>
      <c r="N25" s="47">
        <v>9440247.9605</v>
      </c>
      <c r="O25" s="47">
        <v>9440247.9605</v>
      </c>
      <c r="P25" s="47">
        <v>17484</v>
      </c>
      <c r="Q25" s="47">
        <v>17378</v>
      </c>
      <c r="R25" s="48">
        <v>0.60996662446772798</v>
      </c>
      <c r="S25" s="47">
        <v>18.414865745824802</v>
      </c>
      <c r="T25" s="47">
        <v>19.128637777649899</v>
      </c>
      <c r="U25" s="49">
        <v>-3.87606427153555</v>
      </c>
    </row>
    <row r="26" spans="1:21" ht="12" thickBot="1">
      <c r="A26" s="71"/>
      <c r="B26" s="60" t="s">
        <v>24</v>
      </c>
      <c r="C26" s="61"/>
      <c r="D26" s="47">
        <v>824969.50710000005</v>
      </c>
      <c r="E26" s="47">
        <v>1060783.7834000001</v>
      </c>
      <c r="F26" s="48">
        <v>77.769807571513496</v>
      </c>
      <c r="G26" s="47">
        <v>524977.73560000001</v>
      </c>
      <c r="H26" s="48">
        <v>57.143713181881502</v>
      </c>
      <c r="I26" s="47">
        <v>177479.56890000001</v>
      </c>
      <c r="J26" s="48">
        <v>21.5134701795089</v>
      </c>
      <c r="K26" s="47">
        <v>116757.6177</v>
      </c>
      <c r="L26" s="48">
        <v>22.240489411719</v>
      </c>
      <c r="M26" s="48">
        <v>0.52006843233150402</v>
      </c>
      <c r="N26" s="47">
        <v>13292918.5755</v>
      </c>
      <c r="O26" s="47">
        <v>13292918.5755</v>
      </c>
      <c r="P26" s="47">
        <v>53193</v>
      </c>
      <c r="Q26" s="47">
        <v>55896</v>
      </c>
      <c r="R26" s="48">
        <v>-4.8357664233576703</v>
      </c>
      <c r="S26" s="47">
        <v>15.508986278269701</v>
      </c>
      <c r="T26" s="47">
        <v>14.991140974309401</v>
      </c>
      <c r="U26" s="49">
        <v>3.33900162569517</v>
      </c>
    </row>
    <row r="27" spans="1:21" ht="12" thickBot="1">
      <c r="A27" s="71"/>
      <c r="B27" s="60" t="s">
        <v>25</v>
      </c>
      <c r="C27" s="61"/>
      <c r="D27" s="47">
        <v>293771.21460000001</v>
      </c>
      <c r="E27" s="47">
        <v>398229.68609999999</v>
      </c>
      <c r="F27" s="48">
        <v>73.7692906515841</v>
      </c>
      <c r="G27" s="47">
        <v>247983.61670000001</v>
      </c>
      <c r="H27" s="48">
        <v>18.463960849233001</v>
      </c>
      <c r="I27" s="47">
        <v>84103.174899999998</v>
      </c>
      <c r="J27" s="48">
        <v>28.628800481529598</v>
      </c>
      <c r="K27" s="47">
        <v>71659.611499999999</v>
      </c>
      <c r="L27" s="48">
        <v>28.896913616148598</v>
      </c>
      <c r="M27" s="48">
        <v>0.17364821186617799</v>
      </c>
      <c r="N27" s="47">
        <v>4440728.4932000004</v>
      </c>
      <c r="O27" s="47">
        <v>4440728.4932000004</v>
      </c>
      <c r="P27" s="47">
        <v>38436</v>
      </c>
      <c r="Q27" s="47">
        <v>38541</v>
      </c>
      <c r="R27" s="48">
        <v>-0.27243714485871701</v>
      </c>
      <c r="S27" s="47">
        <v>7.6431266156728102</v>
      </c>
      <c r="T27" s="47">
        <v>7.5024839521548499</v>
      </c>
      <c r="U27" s="49">
        <v>1.8401195033137101</v>
      </c>
    </row>
    <row r="28" spans="1:21" ht="12" thickBot="1">
      <c r="A28" s="71"/>
      <c r="B28" s="60" t="s">
        <v>26</v>
      </c>
      <c r="C28" s="61"/>
      <c r="D28" s="47">
        <v>999040.79059999995</v>
      </c>
      <c r="E28" s="47">
        <v>1851291.2511</v>
      </c>
      <c r="F28" s="48">
        <v>53.964539075436697</v>
      </c>
      <c r="G28" s="47">
        <v>1007308.4391</v>
      </c>
      <c r="H28" s="48">
        <v>-0.82076632926723103</v>
      </c>
      <c r="I28" s="47">
        <v>75566.499100000001</v>
      </c>
      <c r="J28" s="48">
        <v>7.5639052790443699</v>
      </c>
      <c r="K28" s="47">
        <v>52188.589399999997</v>
      </c>
      <c r="L28" s="48">
        <v>5.1809939611574096</v>
      </c>
      <c r="M28" s="48">
        <v>0.44795059549932997</v>
      </c>
      <c r="N28" s="47">
        <v>26329882.260000002</v>
      </c>
      <c r="O28" s="47">
        <v>26329882.260000002</v>
      </c>
      <c r="P28" s="47">
        <v>41394</v>
      </c>
      <c r="Q28" s="47">
        <v>42795</v>
      </c>
      <c r="R28" s="48">
        <v>-3.2737469330529199</v>
      </c>
      <c r="S28" s="47">
        <v>24.134917876987</v>
      </c>
      <c r="T28" s="47">
        <v>24.3525140366865</v>
      </c>
      <c r="U28" s="49">
        <v>-0.90158234972495899</v>
      </c>
    </row>
    <row r="29" spans="1:21" ht="12" thickBot="1">
      <c r="A29" s="71"/>
      <c r="B29" s="60" t="s">
        <v>27</v>
      </c>
      <c r="C29" s="61"/>
      <c r="D29" s="47">
        <v>674236.73160000006</v>
      </c>
      <c r="E29" s="47">
        <v>772927.87809999997</v>
      </c>
      <c r="F29" s="48">
        <v>87.231519356941703</v>
      </c>
      <c r="G29" s="47">
        <v>576258.96499999997</v>
      </c>
      <c r="H29" s="48">
        <v>17.002384787193701</v>
      </c>
      <c r="I29" s="47">
        <v>100356.1272</v>
      </c>
      <c r="J29" s="48">
        <v>14.8844052091095</v>
      </c>
      <c r="K29" s="47">
        <v>100317.7381</v>
      </c>
      <c r="L29" s="48">
        <v>17.408447276824599</v>
      </c>
      <c r="M29" s="48">
        <v>3.8267509542299998E-4</v>
      </c>
      <c r="N29" s="47">
        <v>10560375.5725</v>
      </c>
      <c r="O29" s="47">
        <v>10560375.5725</v>
      </c>
      <c r="P29" s="47">
        <v>94705</v>
      </c>
      <c r="Q29" s="47">
        <v>96463</v>
      </c>
      <c r="R29" s="48">
        <v>-1.8224604252407699</v>
      </c>
      <c r="S29" s="47">
        <v>7.1193361659891199</v>
      </c>
      <c r="T29" s="47">
        <v>7.13275900604377</v>
      </c>
      <c r="U29" s="49">
        <v>-0.188540613080869</v>
      </c>
    </row>
    <row r="30" spans="1:21" ht="12" thickBot="1">
      <c r="A30" s="71"/>
      <c r="B30" s="60" t="s">
        <v>28</v>
      </c>
      <c r="C30" s="61"/>
      <c r="D30" s="47">
        <v>941938.14630000002</v>
      </c>
      <c r="E30" s="47">
        <v>1397341.9834</v>
      </c>
      <c r="F30" s="48">
        <v>67.409278293355499</v>
      </c>
      <c r="G30" s="47">
        <v>718932.57109999994</v>
      </c>
      <c r="H30" s="48">
        <v>31.0189834435782</v>
      </c>
      <c r="I30" s="47">
        <v>152244.3077</v>
      </c>
      <c r="J30" s="48">
        <v>16.162877392536501</v>
      </c>
      <c r="K30" s="47">
        <v>144368.69260000001</v>
      </c>
      <c r="L30" s="48">
        <v>20.080978161708401</v>
      </c>
      <c r="M30" s="48">
        <v>5.4552098229641001E-2</v>
      </c>
      <c r="N30" s="47">
        <v>16383937.038000001</v>
      </c>
      <c r="O30" s="47">
        <v>16383937.038000001</v>
      </c>
      <c r="P30" s="47">
        <v>62406</v>
      </c>
      <c r="Q30" s="47">
        <v>65545</v>
      </c>
      <c r="R30" s="48">
        <v>-4.7890762071859099</v>
      </c>
      <c r="S30" s="47">
        <v>15.093711282569</v>
      </c>
      <c r="T30" s="47">
        <v>14.9804300984057</v>
      </c>
      <c r="U30" s="49">
        <v>0.75051908733760098</v>
      </c>
    </row>
    <row r="31" spans="1:21" ht="12" thickBot="1">
      <c r="A31" s="71"/>
      <c r="B31" s="60" t="s">
        <v>29</v>
      </c>
      <c r="C31" s="61"/>
      <c r="D31" s="47">
        <v>775201.87529999996</v>
      </c>
      <c r="E31" s="47">
        <v>1447412.7242000001</v>
      </c>
      <c r="F31" s="48">
        <v>53.557762919934397</v>
      </c>
      <c r="G31" s="47">
        <v>676349.38280000002</v>
      </c>
      <c r="H31" s="48">
        <v>14.615595876019499</v>
      </c>
      <c r="I31" s="47">
        <v>29923.586200000002</v>
      </c>
      <c r="J31" s="48">
        <v>3.8601024008642502</v>
      </c>
      <c r="K31" s="47">
        <v>24234.302</v>
      </c>
      <c r="L31" s="48">
        <v>3.58310403118475</v>
      </c>
      <c r="M31" s="48">
        <v>0.23476162837287401</v>
      </c>
      <c r="N31" s="47">
        <v>43495635.374799997</v>
      </c>
      <c r="O31" s="47">
        <v>43495635.374799997</v>
      </c>
      <c r="P31" s="47">
        <v>27019</v>
      </c>
      <c r="Q31" s="47">
        <v>29177</v>
      </c>
      <c r="R31" s="48">
        <v>-7.3962367618329496</v>
      </c>
      <c r="S31" s="47">
        <v>28.690990610311299</v>
      </c>
      <c r="T31" s="47">
        <v>31.388188456661101</v>
      </c>
      <c r="U31" s="49">
        <v>-9.4008529819826396</v>
      </c>
    </row>
    <row r="32" spans="1:21" ht="12" thickBot="1">
      <c r="A32" s="71"/>
      <c r="B32" s="60" t="s">
        <v>30</v>
      </c>
      <c r="C32" s="61"/>
      <c r="D32" s="47">
        <v>147364.66190000001</v>
      </c>
      <c r="E32" s="47">
        <v>209018.2254</v>
      </c>
      <c r="F32" s="48">
        <v>70.503259521023594</v>
      </c>
      <c r="G32" s="47">
        <v>122840.4235</v>
      </c>
      <c r="H32" s="48">
        <v>19.964306293685102</v>
      </c>
      <c r="I32" s="47">
        <v>39180.489500000003</v>
      </c>
      <c r="J32" s="48">
        <v>26.5874389387786</v>
      </c>
      <c r="K32" s="47">
        <v>35701.770499999999</v>
      </c>
      <c r="L32" s="48">
        <v>29.063535831916099</v>
      </c>
      <c r="M32" s="48">
        <v>9.7438276905622997E-2</v>
      </c>
      <c r="N32" s="47">
        <v>2247234.9205</v>
      </c>
      <c r="O32" s="47">
        <v>2247234.9205</v>
      </c>
      <c r="P32" s="47">
        <v>28742</v>
      </c>
      <c r="Q32" s="47">
        <v>29211</v>
      </c>
      <c r="R32" s="48">
        <v>-1.6055595494847801</v>
      </c>
      <c r="S32" s="47">
        <v>5.1271540567810199</v>
      </c>
      <c r="T32" s="47">
        <v>5.0423211906473604</v>
      </c>
      <c r="U32" s="49">
        <v>1.6545800105510799</v>
      </c>
    </row>
    <row r="33" spans="1:21" ht="12" thickBot="1">
      <c r="A33" s="71"/>
      <c r="B33" s="60" t="s">
        <v>31</v>
      </c>
      <c r="C33" s="61"/>
      <c r="D33" s="47">
        <v>61.940600000000003</v>
      </c>
      <c r="E33" s="50"/>
      <c r="F33" s="50"/>
      <c r="G33" s="47">
        <v>137.78</v>
      </c>
      <c r="H33" s="48">
        <v>-55.043838002612901</v>
      </c>
      <c r="I33" s="47">
        <v>12.001099999999999</v>
      </c>
      <c r="J33" s="48">
        <v>19.3751755714346</v>
      </c>
      <c r="K33" s="47">
        <v>26.659099999999999</v>
      </c>
      <c r="L33" s="48">
        <v>19.349034692988798</v>
      </c>
      <c r="M33" s="48">
        <v>-0.54983101455037897</v>
      </c>
      <c r="N33" s="47">
        <v>534.51660000000004</v>
      </c>
      <c r="O33" s="47">
        <v>534.51660000000004</v>
      </c>
      <c r="P33" s="47">
        <v>12</v>
      </c>
      <c r="Q33" s="47">
        <v>13</v>
      </c>
      <c r="R33" s="48">
        <v>-7.6923076923076898</v>
      </c>
      <c r="S33" s="47">
        <v>5.1617166666666696</v>
      </c>
      <c r="T33" s="47">
        <v>6.2130461538461503</v>
      </c>
      <c r="U33" s="49">
        <v>-20.367826346780401</v>
      </c>
    </row>
    <row r="34" spans="1:21" ht="12" thickBot="1">
      <c r="A34" s="71"/>
      <c r="B34" s="60" t="s">
        <v>32</v>
      </c>
      <c r="C34" s="61"/>
      <c r="D34" s="47">
        <v>246552.98550000001</v>
      </c>
      <c r="E34" s="47">
        <v>517606.67060000001</v>
      </c>
      <c r="F34" s="48">
        <v>47.633270493635699</v>
      </c>
      <c r="G34" s="47">
        <v>232638.65599999999</v>
      </c>
      <c r="H34" s="48">
        <v>5.9810909069213398</v>
      </c>
      <c r="I34" s="47">
        <v>31608.899399999998</v>
      </c>
      <c r="J34" s="48">
        <v>12.8203271746632</v>
      </c>
      <c r="K34" s="47">
        <v>27281.5887</v>
      </c>
      <c r="L34" s="48">
        <v>11.7270230017147</v>
      </c>
      <c r="M34" s="48">
        <v>0.15861652147845801</v>
      </c>
      <c r="N34" s="47">
        <v>5845538.9988000002</v>
      </c>
      <c r="O34" s="47">
        <v>5845538.9988000002</v>
      </c>
      <c r="P34" s="47">
        <v>12415</v>
      </c>
      <c r="Q34" s="47">
        <v>13693</v>
      </c>
      <c r="R34" s="48">
        <v>-9.3332359599795502</v>
      </c>
      <c r="S34" s="47">
        <v>19.859281957309701</v>
      </c>
      <c r="T34" s="47">
        <v>20.066084846271799</v>
      </c>
      <c r="U34" s="49">
        <v>-1.04134121972112</v>
      </c>
    </row>
    <row r="35" spans="1:21" ht="12" thickBot="1">
      <c r="A35" s="71"/>
      <c r="B35" s="60" t="s">
        <v>37</v>
      </c>
      <c r="C35" s="61"/>
      <c r="D35" s="50"/>
      <c r="E35" s="47">
        <v>1127305.1968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214793.8162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847329.56559999997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276102.56349999999</v>
      </c>
      <c r="E38" s="47">
        <v>509923.91279999999</v>
      </c>
      <c r="F38" s="48">
        <v>54.145835598083004</v>
      </c>
      <c r="G38" s="47">
        <v>229855.88399999999</v>
      </c>
      <c r="H38" s="48">
        <v>20.119858885143898</v>
      </c>
      <c r="I38" s="47">
        <v>13530.231</v>
      </c>
      <c r="J38" s="48">
        <v>4.9004365727303396</v>
      </c>
      <c r="K38" s="47">
        <v>11163.408799999999</v>
      </c>
      <c r="L38" s="48">
        <v>4.8566991654649101</v>
      </c>
      <c r="M38" s="48">
        <v>0.21201608239949099</v>
      </c>
      <c r="N38" s="47">
        <v>4895437.6284999996</v>
      </c>
      <c r="O38" s="47">
        <v>4895437.6284999996</v>
      </c>
      <c r="P38" s="47">
        <v>471</v>
      </c>
      <c r="Q38" s="47">
        <v>429</v>
      </c>
      <c r="R38" s="48">
        <v>9.79020979020979</v>
      </c>
      <c r="S38" s="47">
        <v>586.20501804670903</v>
      </c>
      <c r="T38" s="47">
        <v>565.97334009324004</v>
      </c>
      <c r="U38" s="49">
        <v>3.45129729883292</v>
      </c>
    </row>
    <row r="39" spans="1:21" ht="12" customHeight="1" thickBot="1">
      <c r="A39" s="71"/>
      <c r="B39" s="60" t="s">
        <v>34</v>
      </c>
      <c r="C39" s="61"/>
      <c r="D39" s="47">
        <v>626192.83380000002</v>
      </c>
      <c r="E39" s="47">
        <v>757160.0246</v>
      </c>
      <c r="F39" s="48">
        <v>82.702838693948706</v>
      </c>
      <c r="G39" s="47">
        <v>421887.84629999998</v>
      </c>
      <c r="H39" s="48">
        <v>48.426374282116903</v>
      </c>
      <c r="I39" s="47">
        <v>34848.3344</v>
      </c>
      <c r="J39" s="48">
        <v>5.56511229752115</v>
      </c>
      <c r="K39" s="47">
        <v>39933.7209</v>
      </c>
      <c r="L39" s="48">
        <v>9.4654826514257007</v>
      </c>
      <c r="M39" s="48">
        <v>-0.127345671412253</v>
      </c>
      <c r="N39" s="47">
        <v>12187878.7752</v>
      </c>
      <c r="O39" s="47">
        <v>12187878.7752</v>
      </c>
      <c r="P39" s="47">
        <v>3026</v>
      </c>
      <c r="Q39" s="47">
        <v>3324</v>
      </c>
      <c r="R39" s="48">
        <v>-8.9651022864019296</v>
      </c>
      <c r="S39" s="47">
        <v>206.93748638466599</v>
      </c>
      <c r="T39" s="47">
        <v>205.91440821299599</v>
      </c>
      <c r="U39" s="49">
        <v>0.494389967493917</v>
      </c>
    </row>
    <row r="40" spans="1:21" ht="12" thickBot="1">
      <c r="A40" s="71"/>
      <c r="B40" s="60" t="s">
        <v>40</v>
      </c>
      <c r="C40" s="61"/>
      <c r="D40" s="50"/>
      <c r="E40" s="47">
        <v>691239.31440000003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272104.7304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74574.959099999993</v>
      </c>
      <c r="E42" s="52">
        <v>0</v>
      </c>
      <c r="F42" s="53"/>
      <c r="G42" s="52">
        <v>55288.875999999997</v>
      </c>
      <c r="H42" s="54">
        <v>34.882393159882703</v>
      </c>
      <c r="I42" s="52">
        <v>6507.3082999999997</v>
      </c>
      <c r="J42" s="54">
        <v>8.7258623786492997</v>
      </c>
      <c r="K42" s="52">
        <v>8386.3184999999994</v>
      </c>
      <c r="L42" s="54">
        <v>15.168184102711701</v>
      </c>
      <c r="M42" s="54">
        <v>-0.22405662270041399</v>
      </c>
      <c r="N42" s="52">
        <v>837419.32909999997</v>
      </c>
      <c r="O42" s="52">
        <v>837419.32909999997</v>
      </c>
      <c r="P42" s="52">
        <v>44</v>
      </c>
      <c r="Q42" s="52">
        <v>54</v>
      </c>
      <c r="R42" s="54">
        <v>-18.518518518518501</v>
      </c>
      <c r="S42" s="52">
        <v>1694.8854340909099</v>
      </c>
      <c r="T42" s="52">
        <v>779.63816296296295</v>
      </c>
      <c r="U42" s="55">
        <v>54.000539075896903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81079</v>
      </c>
      <c r="D2" s="32">
        <v>903216.09516239294</v>
      </c>
      <c r="E2" s="32">
        <v>801258.197303419</v>
      </c>
      <c r="F2" s="32">
        <v>101957.897858974</v>
      </c>
      <c r="G2" s="32">
        <v>801258.197303419</v>
      </c>
      <c r="H2" s="32">
        <v>0.112883172039403</v>
      </c>
    </row>
    <row r="3" spans="1:8" ht="14.25">
      <c r="A3" s="32">
        <v>2</v>
      </c>
      <c r="B3" s="33">
        <v>13</v>
      </c>
      <c r="C3" s="32">
        <v>17529.233</v>
      </c>
      <c r="D3" s="32">
        <v>117861.143479215</v>
      </c>
      <c r="E3" s="32">
        <v>92642.126913523898</v>
      </c>
      <c r="F3" s="32">
        <v>25219.016565690901</v>
      </c>
      <c r="G3" s="32">
        <v>92642.126913523898</v>
      </c>
      <c r="H3" s="32">
        <v>0.213972271278179</v>
      </c>
    </row>
    <row r="4" spans="1:8" ht="14.25">
      <c r="A4" s="32">
        <v>3</v>
      </c>
      <c r="B4" s="33">
        <v>14</v>
      </c>
      <c r="C4" s="32">
        <v>124060</v>
      </c>
      <c r="D4" s="32">
        <v>183195.020475214</v>
      </c>
      <c r="E4" s="32">
        <v>137054.03795384601</v>
      </c>
      <c r="F4" s="32">
        <v>46140.982521367499</v>
      </c>
      <c r="G4" s="32">
        <v>137054.03795384601</v>
      </c>
      <c r="H4" s="32">
        <v>0.251868104284038</v>
      </c>
    </row>
    <row r="5" spans="1:8" ht="14.25">
      <c r="A5" s="32">
        <v>4</v>
      </c>
      <c r="B5" s="33">
        <v>15</v>
      </c>
      <c r="C5" s="32">
        <v>5383</v>
      </c>
      <c r="D5" s="32">
        <v>83126.653478632506</v>
      </c>
      <c r="E5" s="32">
        <v>71782.402196581199</v>
      </c>
      <c r="F5" s="32">
        <v>11344.2512820513</v>
      </c>
      <c r="G5" s="32">
        <v>71782.402196581199</v>
      </c>
      <c r="H5" s="32">
        <v>0.13646948129539799</v>
      </c>
    </row>
    <row r="6" spans="1:8" ht="14.25">
      <c r="A6" s="32">
        <v>5</v>
      </c>
      <c r="B6" s="33">
        <v>16</v>
      </c>
      <c r="C6" s="32">
        <v>3358</v>
      </c>
      <c r="D6" s="32">
        <v>309256.83905982901</v>
      </c>
      <c r="E6" s="32">
        <v>315565.400577778</v>
      </c>
      <c r="F6" s="32">
        <v>-6308.5615179487204</v>
      </c>
      <c r="G6" s="32">
        <v>315565.400577778</v>
      </c>
      <c r="H6" s="32">
        <v>-2.0399101074457599E-2</v>
      </c>
    </row>
    <row r="7" spans="1:8" ht="14.25">
      <c r="A7" s="32">
        <v>6</v>
      </c>
      <c r="B7" s="33">
        <v>17</v>
      </c>
      <c r="C7" s="32">
        <v>18163</v>
      </c>
      <c r="D7" s="32">
        <v>407709.47916495701</v>
      </c>
      <c r="E7" s="32">
        <v>335058.148029915</v>
      </c>
      <c r="F7" s="32">
        <v>72651.331135042696</v>
      </c>
      <c r="G7" s="32">
        <v>335058.148029915</v>
      </c>
      <c r="H7" s="32">
        <v>0.17819387296033001</v>
      </c>
    </row>
    <row r="8" spans="1:8" ht="14.25">
      <c r="A8" s="32">
        <v>7</v>
      </c>
      <c r="B8" s="33">
        <v>18</v>
      </c>
      <c r="C8" s="32">
        <v>59098</v>
      </c>
      <c r="D8" s="32">
        <v>204905.320963248</v>
      </c>
      <c r="E8" s="32">
        <v>170971.159882051</v>
      </c>
      <c r="F8" s="32">
        <v>33934.161081196602</v>
      </c>
      <c r="G8" s="32">
        <v>170971.159882051</v>
      </c>
      <c r="H8" s="32">
        <v>0.165608979413878</v>
      </c>
    </row>
    <row r="9" spans="1:8" ht="14.25">
      <c r="A9" s="32">
        <v>8</v>
      </c>
      <c r="B9" s="33">
        <v>19</v>
      </c>
      <c r="C9" s="32">
        <v>9806</v>
      </c>
      <c r="D9" s="32">
        <v>105389.338765812</v>
      </c>
      <c r="E9" s="32">
        <v>83753.337082906</v>
      </c>
      <c r="F9" s="32">
        <v>21636.001682906</v>
      </c>
      <c r="G9" s="32">
        <v>83753.337082906</v>
      </c>
      <c r="H9" s="32">
        <v>0.20529592401166699</v>
      </c>
    </row>
    <row r="10" spans="1:8" ht="14.25">
      <c r="A10" s="32">
        <v>9</v>
      </c>
      <c r="B10" s="33">
        <v>21</v>
      </c>
      <c r="C10" s="32">
        <v>131411</v>
      </c>
      <c r="D10" s="32">
        <v>628697.38459999999</v>
      </c>
      <c r="E10" s="32">
        <v>584249.39309999999</v>
      </c>
      <c r="F10" s="32">
        <v>44447.991499999996</v>
      </c>
      <c r="G10" s="32">
        <v>584249.39309999999</v>
      </c>
      <c r="H10" s="32">
        <v>7.0698546850611499E-2</v>
      </c>
    </row>
    <row r="11" spans="1:8" ht="14.25">
      <c r="A11" s="32">
        <v>10</v>
      </c>
      <c r="B11" s="33">
        <v>22</v>
      </c>
      <c r="C11" s="32">
        <v>36990</v>
      </c>
      <c r="D11" s="32">
        <v>866455.90746837598</v>
      </c>
      <c r="E11" s="32">
        <v>875642.94572478603</v>
      </c>
      <c r="F11" s="32">
        <v>-9187.0382564102601</v>
      </c>
      <c r="G11" s="32">
        <v>875642.94572478603</v>
      </c>
      <c r="H11" s="32">
        <v>-1.0603007235824699E-2</v>
      </c>
    </row>
    <row r="12" spans="1:8" ht="14.25">
      <c r="A12" s="32">
        <v>11</v>
      </c>
      <c r="B12" s="33">
        <v>23</v>
      </c>
      <c r="C12" s="32">
        <v>239937.1</v>
      </c>
      <c r="D12" s="32">
        <v>3098138.4120119698</v>
      </c>
      <c r="E12" s="32">
        <v>2683424.1664632498</v>
      </c>
      <c r="F12" s="32">
        <v>414714.24554871803</v>
      </c>
      <c r="G12" s="32">
        <v>2683424.1664632498</v>
      </c>
      <c r="H12" s="32">
        <v>0.13385917296038399</v>
      </c>
    </row>
    <row r="13" spans="1:8" ht="14.25">
      <c r="A13" s="32">
        <v>12</v>
      </c>
      <c r="B13" s="33">
        <v>24</v>
      </c>
      <c r="C13" s="32">
        <v>30990.97</v>
      </c>
      <c r="D13" s="32">
        <v>876608.26479572605</v>
      </c>
      <c r="E13" s="32">
        <v>824857.93664444401</v>
      </c>
      <c r="F13" s="32">
        <v>51750.328151282098</v>
      </c>
      <c r="G13" s="32">
        <v>824857.93664444401</v>
      </c>
      <c r="H13" s="32">
        <v>5.9034725349459603E-2</v>
      </c>
    </row>
    <row r="14" spans="1:8" ht="14.25">
      <c r="A14" s="32">
        <v>13</v>
      </c>
      <c r="B14" s="33">
        <v>25</v>
      </c>
      <c r="C14" s="32">
        <v>89248</v>
      </c>
      <c r="D14" s="32">
        <v>1166038.0236</v>
      </c>
      <c r="E14" s="32">
        <v>1083156.966</v>
      </c>
      <c r="F14" s="32">
        <v>82881.0576</v>
      </c>
      <c r="G14" s="32">
        <v>1083156.966</v>
      </c>
      <c r="H14" s="32">
        <v>7.1079206614647797E-2</v>
      </c>
    </row>
    <row r="15" spans="1:8" ht="14.25">
      <c r="A15" s="32">
        <v>14</v>
      </c>
      <c r="B15" s="33">
        <v>26</v>
      </c>
      <c r="C15" s="32">
        <v>68184</v>
      </c>
      <c r="D15" s="32">
        <v>429760.29116509302</v>
      </c>
      <c r="E15" s="32">
        <v>375194.49699881999</v>
      </c>
      <c r="F15" s="32">
        <v>54565.794166273401</v>
      </c>
      <c r="G15" s="32">
        <v>375194.49699881999</v>
      </c>
      <c r="H15" s="32">
        <v>0.12696797560878401</v>
      </c>
    </row>
    <row r="16" spans="1:8" ht="14.25">
      <c r="A16" s="32">
        <v>15</v>
      </c>
      <c r="B16" s="33">
        <v>27</v>
      </c>
      <c r="C16" s="32">
        <v>176757.152</v>
      </c>
      <c r="D16" s="32">
        <v>1298073.6418000001</v>
      </c>
      <c r="E16" s="32">
        <v>1159477.1316</v>
      </c>
      <c r="F16" s="32">
        <v>138596.51019999999</v>
      </c>
      <c r="G16" s="32">
        <v>1159477.1316</v>
      </c>
      <c r="H16" s="32">
        <v>0.106770914790175</v>
      </c>
    </row>
    <row r="17" spans="1:8" ht="14.25">
      <c r="A17" s="32">
        <v>16</v>
      </c>
      <c r="B17" s="33">
        <v>29</v>
      </c>
      <c r="C17" s="32">
        <v>210419</v>
      </c>
      <c r="D17" s="32">
        <v>2614857.6743512801</v>
      </c>
      <c r="E17" s="32">
        <v>2399923.0894196602</v>
      </c>
      <c r="F17" s="32">
        <v>214934.58493162401</v>
      </c>
      <c r="G17" s="32">
        <v>2399923.0894196602</v>
      </c>
      <c r="H17" s="32">
        <v>8.2197431638395699E-2</v>
      </c>
    </row>
    <row r="18" spans="1:8" ht="14.25">
      <c r="A18" s="32">
        <v>17</v>
      </c>
      <c r="B18" s="33">
        <v>31</v>
      </c>
      <c r="C18" s="32">
        <v>49818.463000000003</v>
      </c>
      <c r="D18" s="32">
        <v>341061.33482591301</v>
      </c>
      <c r="E18" s="32">
        <v>279444.71934027498</v>
      </c>
      <c r="F18" s="32">
        <v>61616.615485638104</v>
      </c>
      <c r="G18" s="32">
        <v>279444.71934027498</v>
      </c>
      <c r="H18" s="32">
        <v>0.180661391937285</v>
      </c>
    </row>
    <row r="19" spans="1:8" ht="14.25">
      <c r="A19" s="32">
        <v>18</v>
      </c>
      <c r="B19" s="33">
        <v>32</v>
      </c>
      <c r="C19" s="32">
        <v>18125.071</v>
      </c>
      <c r="D19" s="32">
        <v>321965.51469704998</v>
      </c>
      <c r="E19" s="32">
        <v>288538.62147659698</v>
      </c>
      <c r="F19" s="32">
        <v>33426.893220452701</v>
      </c>
      <c r="G19" s="32">
        <v>288538.62147659698</v>
      </c>
      <c r="H19" s="32">
        <v>0.10382134636967399</v>
      </c>
    </row>
    <row r="20" spans="1:8" ht="14.25">
      <c r="A20" s="32">
        <v>19</v>
      </c>
      <c r="B20" s="33">
        <v>33</v>
      </c>
      <c r="C20" s="32">
        <v>43764.218000000001</v>
      </c>
      <c r="D20" s="32">
        <v>824969.53392420395</v>
      </c>
      <c r="E20" s="32">
        <v>647489.94030258805</v>
      </c>
      <c r="F20" s="32">
        <v>177479.59362161599</v>
      </c>
      <c r="G20" s="32">
        <v>647489.94030258805</v>
      </c>
      <c r="H20" s="32">
        <v>0.215134724766602</v>
      </c>
    </row>
    <row r="21" spans="1:8" ht="14.25">
      <c r="A21" s="32">
        <v>20</v>
      </c>
      <c r="B21" s="33">
        <v>34</v>
      </c>
      <c r="C21" s="32">
        <v>48860.148999999998</v>
      </c>
      <c r="D21" s="32">
        <v>293771.193189774</v>
      </c>
      <c r="E21" s="32">
        <v>209668.04873561999</v>
      </c>
      <c r="F21" s="32">
        <v>84103.144454154201</v>
      </c>
      <c r="G21" s="32">
        <v>209668.04873561999</v>
      </c>
      <c r="H21" s="32">
        <v>0.286287922042187</v>
      </c>
    </row>
    <row r="22" spans="1:8" ht="14.25">
      <c r="A22" s="32">
        <v>21</v>
      </c>
      <c r="B22" s="33">
        <v>35</v>
      </c>
      <c r="C22" s="32">
        <v>41081.381999999998</v>
      </c>
      <c r="D22" s="32">
        <v>999040.79029026499</v>
      </c>
      <c r="E22" s="32">
        <v>923474.28885753697</v>
      </c>
      <c r="F22" s="32">
        <v>75566.501432728895</v>
      </c>
      <c r="G22" s="32">
        <v>923474.28885753697</v>
      </c>
      <c r="H22" s="32">
        <v>7.5639055148862794E-2</v>
      </c>
    </row>
    <row r="23" spans="1:8" ht="14.25">
      <c r="A23" s="32">
        <v>22</v>
      </c>
      <c r="B23" s="33">
        <v>36</v>
      </c>
      <c r="C23" s="32">
        <v>132722.606</v>
      </c>
      <c r="D23" s="32">
        <v>674236.72960796498</v>
      </c>
      <c r="E23" s="32">
        <v>573880.57533964503</v>
      </c>
      <c r="F23" s="32">
        <v>100356.15426831901</v>
      </c>
      <c r="G23" s="32">
        <v>573880.57533964503</v>
      </c>
      <c r="H23" s="32">
        <v>0.14884409267746601</v>
      </c>
    </row>
    <row r="24" spans="1:8" ht="14.25">
      <c r="A24" s="32">
        <v>23</v>
      </c>
      <c r="B24" s="33">
        <v>37</v>
      </c>
      <c r="C24" s="32">
        <v>96819.252999999997</v>
      </c>
      <c r="D24" s="32">
        <v>941938.14129026502</v>
      </c>
      <c r="E24" s="32">
        <v>789693.82865358505</v>
      </c>
      <c r="F24" s="32">
        <v>152244.31263668</v>
      </c>
      <c r="G24" s="32">
        <v>789693.82865358505</v>
      </c>
      <c r="H24" s="32">
        <v>0.161628780025975</v>
      </c>
    </row>
    <row r="25" spans="1:8" ht="14.25">
      <c r="A25" s="32">
        <v>24</v>
      </c>
      <c r="B25" s="33">
        <v>38</v>
      </c>
      <c r="C25" s="32">
        <v>155925.07699999999</v>
      </c>
      <c r="D25" s="32">
        <v>775201.79071504402</v>
      </c>
      <c r="E25" s="32">
        <v>745278.20520354004</v>
      </c>
      <c r="F25" s="32">
        <v>29923.5855115044</v>
      </c>
      <c r="G25" s="32">
        <v>745278.20520354004</v>
      </c>
      <c r="H25" s="32">
        <v>3.8601027332383998E-2</v>
      </c>
    </row>
    <row r="26" spans="1:8" ht="14.25">
      <c r="A26" s="32">
        <v>25</v>
      </c>
      <c r="B26" s="33">
        <v>39</v>
      </c>
      <c r="C26" s="32">
        <v>94095.663</v>
      </c>
      <c r="D26" s="32">
        <v>147364.556489562</v>
      </c>
      <c r="E26" s="32">
        <v>108184.157480668</v>
      </c>
      <c r="F26" s="32">
        <v>39180.399008894201</v>
      </c>
      <c r="G26" s="32">
        <v>108184.157480668</v>
      </c>
      <c r="H26" s="32">
        <v>0.265873965505874</v>
      </c>
    </row>
    <row r="27" spans="1:8" ht="14.25">
      <c r="A27" s="32">
        <v>26</v>
      </c>
      <c r="B27" s="33">
        <v>40</v>
      </c>
      <c r="C27" s="32">
        <v>17</v>
      </c>
      <c r="D27" s="32">
        <v>61.940300000000001</v>
      </c>
      <c r="E27" s="32">
        <v>49.939500000000002</v>
      </c>
      <c r="F27" s="32">
        <v>12.0008</v>
      </c>
      <c r="G27" s="32">
        <v>49.939500000000002</v>
      </c>
      <c r="H27" s="32">
        <v>0.193747850753064</v>
      </c>
    </row>
    <row r="28" spans="1:8" ht="14.25">
      <c r="A28" s="32">
        <v>27</v>
      </c>
      <c r="B28" s="33">
        <v>42</v>
      </c>
      <c r="C28" s="32">
        <v>14033.451999999999</v>
      </c>
      <c r="D28" s="32">
        <v>246552.98550000001</v>
      </c>
      <c r="E28" s="32">
        <v>214944.08850000001</v>
      </c>
      <c r="F28" s="32">
        <v>31608.897000000001</v>
      </c>
      <c r="G28" s="32">
        <v>214944.08850000001</v>
      </c>
      <c r="H28" s="32">
        <v>0.128203262012416</v>
      </c>
    </row>
    <row r="29" spans="1:8" ht="14.25">
      <c r="A29" s="32">
        <v>28</v>
      </c>
      <c r="B29" s="33">
        <v>75</v>
      </c>
      <c r="C29" s="32">
        <v>485</v>
      </c>
      <c r="D29" s="32">
        <v>276102.56410256401</v>
      </c>
      <c r="E29" s="32">
        <v>262572.33196581202</v>
      </c>
      <c r="F29" s="32">
        <v>13530.2321367521</v>
      </c>
      <c r="G29" s="32">
        <v>262572.33196581202</v>
      </c>
      <c r="H29" s="32">
        <v>4.9004369737493801E-2</v>
      </c>
    </row>
    <row r="30" spans="1:8" ht="14.25">
      <c r="A30" s="32">
        <v>29</v>
      </c>
      <c r="B30" s="33">
        <v>76</v>
      </c>
      <c r="C30" s="32">
        <v>3163</v>
      </c>
      <c r="D30" s="32">
        <v>626192.82902478601</v>
      </c>
      <c r="E30" s="32">
        <v>591344.50191623904</v>
      </c>
      <c r="F30" s="32">
        <v>34848.327108546997</v>
      </c>
      <c r="G30" s="32">
        <v>591344.50191623904</v>
      </c>
      <c r="H30" s="32">
        <v>5.5651111755493497E-2</v>
      </c>
    </row>
    <row r="31" spans="1:8" ht="14.25">
      <c r="A31" s="32">
        <v>30</v>
      </c>
      <c r="B31" s="33">
        <v>99</v>
      </c>
      <c r="C31" s="32">
        <v>44</v>
      </c>
      <c r="D31" s="32">
        <v>74574.958853339398</v>
      </c>
      <c r="E31" s="32">
        <v>68067.651387943406</v>
      </c>
      <c r="F31" s="32">
        <v>6507.3074653959602</v>
      </c>
      <c r="G31" s="32">
        <v>68067.651387943406</v>
      </c>
      <c r="H31" s="32">
        <v>8.7258612883627101E-2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2014-01-16T00:33:16Z</dcterms:modified>
</cp:coreProperties>
</file>