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 activeTab="1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6" l="1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<sst xmlns="http://schemas.openxmlformats.org/spreadsheetml/2006/main" count="113" uniqueCount="71">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</sst>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307" Type="http://schemas.openxmlformats.org/officeDocument/2006/relationships/hyperlink" Target="cid:2722c4b82" TargetMode="External"/><Relationship Id="rId323" Type="http://schemas.openxmlformats.org/officeDocument/2006/relationships/hyperlink" Target="cid:756b0cf62" TargetMode="External"/><Relationship Id="rId328" Type="http://schemas.openxmlformats.org/officeDocument/2006/relationships/image" Target="cid:88fc8e9d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334" Type="http://schemas.openxmlformats.org/officeDocument/2006/relationships/image" Target="cid:934e91da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4" sqref="I4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37692905.829999998</v>
      </c>
      <c r="F3" s="25">
        <f>RA!I7</f>
        <v>1665069.3074</v>
      </c>
      <c r="G3" s="16">
        <f>E3-F3</f>
        <v>36027836.522599995</v>
      </c>
      <c r="H3" s="27">
        <f>RA!J7</f>
        <v>4.4174607150472402</v>
      </c>
      <c r="I3" s="20">
        <f>SUM(I4:I39)</f>
        <v>37692911.172253989</v>
      </c>
      <c r="J3" s="21">
        <f>SUM(J4:J39)</f>
        <v>36027835.407197155</v>
      </c>
      <c r="K3" s="22">
        <f>E3-I3</f>
        <v>-5.3422539904713631</v>
      </c>
      <c r="L3" s="22">
        <f>G3-J3</f>
        <v>1.115402840077877</v>
      </c>
    </row>
    <row r="4" spans="1:12">
      <c r="A4" s="59">
        <f>RA!A8</f>
        <v>41658</v>
      </c>
      <c r="B4" s="12">
        <v>12</v>
      </c>
      <c r="C4" s="56" t="s">
        <v>6</v>
      </c>
      <c r="D4" s="56"/>
      <c r="E4" s="15">
        <f>VLOOKUP(C4,RA!B8:D39,3,0)</f>
        <v>1518705.8924</v>
      </c>
      <c r="F4" s="25">
        <f>VLOOKUP(C4,RA!B8:I43,8,0)</f>
        <v>118854.7503</v>
      </c>
      <c r="G4" s="16">
        <f t="shared" ref="G4:G39" si="0">E4-F4</f>
        <v>1399851.1421000001</v>
      </c>
      <c r="H4" s="27">
        <f>RA!J8</f>
        <v>7.8260544648427404</v>
      </c>
      <c r="I4" s="20">
        <f>VLOOKUP(B4,RMS!B:D,3,FALSE)</f>
        <v>1518707.1293059799</v>
      </c>
      <c r="J4" s="21">
        <f>VLOOKUP(B4,RMS!B:E,4,FALSE)</f>
        <v>1399851.1468675199</v>
      </c>
      <c r="K4" s="22">
        <f t="shared" ref="K4:K39" si="1">E4-I4</f>
        <v>-1.2369059799239039</v>
      </c>
      <c r="L4" s="22">
        <f t="shared" ref="L4:L39" si="2">G4-J4</f>
        <v>-4.7675198875367641E-3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220232.78390000001</v>
      </c>
      <c r="F5" s="25">
        <f>VLOOKUP(C5,RA!B9:I44,8,0)</f>
        <v>39230.743399999999</v>
      </c>
      <c r="G5" s="16">
        <f t="shared" si="0"/>
        <v>181002.0405</v>
      </c>
      <c r="H5" s="27">
        <f>RA!J9</f>
        <v>17.813307676214698</v>
      </c>
      <c r="I5" s="20">
        <f>VLOOKUP(B5,RMS!B:D,3,FALSE)</f>
        <v>220232.86238482001</v>
      </c>
      <c r="J5" s="21">
        <f>VLOOKUP(B5,RMS!B:E,4,FALSE)</f>
        <v>181002.05584609299</v>
      </c>
      <c r="K5" s="22">
        <f t="shared" si="1"/>
        <v>-7.8484819998266175E-2</v>
      </c>
      <c r="L5" s="22">
        <f t="shared" si="2"/>
        <v>-1.5346092986874282E-2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350663.57500000001</v>
      </c>
      <c r="F6" s="25">
        <f>VLOOKUP(C6,RA!B10:I45,8,0)</f>
        <v>20449.741399999999</v>
      </c>
      <c r="G6" s="16">
        <f t="shared" si="0"/>
        <v>330213.83360000001</v>
      </c>
      <c r="H6" s="27">
        <f>RA!J10</f>
        <v>5.8317267198339602</v>
      </c>
      <c r="I6" s="20">
        <f>VLOOKUP(B6,RMS!B:D,3,FALSE)</f>
        <v>350665.845667521</v>
      </c>
      <c r="J6" s="21">
        <f>VLOOKUP(B6,RMS!B:E,4,FALSE)</f>
        <v>330213.83130256401</v>
      </c>
      <c r="K6" s="22">
        <f t="shared" si="1"/>
        <v>-2.2706675209919922</v>
      </c>
      <c r="L6" s="22">
        <f t="shared" si="2"/>
        <v>2.2974360035732388E-3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107071.75079999999</v>
      </c>
      <c r="F7" s="25">
        <f>VLOOKUP(C7,RA!B11:I46,8,0)</f>
        <v>19158.737799999999</v>
      </c>
      <c r="G7" s="16">
        <f t="shared" si="0"/>
        <v>87913.012999999992</v>
      </c>
      <c r="H7" s="27">
        <f>RA!J11</f>
        <v>17.893363708777599</v>
      </c>
      <c r="I7" s="20">
        <f>VLOOKUP(B7,RMS!B:D,3,FALSE)</f>
        <v>107071.79122478599</v>
      </c>
      <c r="J7" s="21">
        <f>VLOOKUP(B7,RMS!B:E,4,FALSE)</f>
        <v>87913.012809401698</v>
      </c>
      <c r="K7" s="22">
        <f t="shared" si="1"/>
        <v>-4.0424785998766311E-2</v>
      </c>
      <c r="L7" s="22">
        <f t="shared" si="2"/>
        <v>1.9059829355683178E-4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475445.00099999999</v>
      </c>
      <c r="F8" s="25">
        <f>VLOOKUP(C8,RA!B12:I47,8,0)</f>
        <v>-25417.266199999998</v>
      </c>
      <c r="G8" s="16">
        <f t="shared" si="0"/>
        <v>500862.2672</v>
      </c>
      <c r="H8" s="27">
        <f>RA!J12</f>
        <v>-5.3459950460179497</v>
      </c>
      <c r="I8" s="20">
        <f>VLOOKUP(B8,RMS!B:D,3,FALSE)</f>
        <v>475444.99274871801</v>
      </c>
      <c r="J8" s="21">
        <f>VLOOKUP(B8,RMS!B:E,4,FALSE)</f>
        <v>500862.26721367502</v>
      </c>
      <c r="K8" s="22">
        <f t="shared" si="1"/>
        <v>8.2512819790281355E-3</v>
      </c>
      <c r="L8" s="22">
        <f t="shared" si="2"/>
        <v>-1.3675016816705465E-5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940496.53370000003</v>
      </c>
      <c r="F9" s="25">
        <f>VLOOKUP(C9,RA!B13:I48,8,0)</f>
        <v>-46694.779000000002</v>
      </c>
      <c r="G9" s="16">
        <f t="shared" si="0"/>
        <v>987191.31270000001</v>
      </c>
      <c r="H9" s="27">
        <f>RA!J13</f>
        <v>-4.9649070811881097</v>
      </c>
      <c r="I9" s="20">
        <f>VLOOKUP(B9,RMS!B:D,3,FALSE)</f>
        <v>940496.98004786298</v>
      </c>
      <c r="J9" s="21">
        <f>VLOOKUP(B9,RMS!B:E,4,FALSE)</f>
        <v>987191.31239914498</v>
      </c>
      <c r="K9" s="22">
        <f t="shared" si="1"/>
        <v>-0.44634786294773221</v>
      </c>
      <c r="L9" s="22">
        <f t="shared" si="2"/>
        <v>3.0085502658039331E-4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374169.6765</v>
      </c>
      <c r="F10" s="25">
        <f>VLOOKUP(C10,RA!B14:I49,8,0)</f>
        <v>52521.879399999998</v>
      </c>
      <c r="G10" s="16">
        <f t="shared" si="0"/>
        <v>321647.79710000003</v>
      </c>
      <c r="H10" s="27">
        <f>RA!J14</f>
        <v>14.0369149876847</v>
      </c>
      <c r="I10" s="20">
        <f>VLOOKUP(B10,RMS!B:D,3,FALSE)</f>
        <v>374169.67308888899</v>
      </c>
      <c r="J10" s="21">
        <f>VLOOKUP(B10,RMS!B:E,4,FALSE)</f>
        <v>321647.80088974402</v>
      </c>
      <c r="K10" s="22">
        <f t="shared" si="1"/>
        <v>3.4111110144294798E-3</v>
      </c>
      <c r="L10" s="22">
        <f t="shared" si="2"/>
        <v>-3.789743990637362E-3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202816.13279999999</v>
      </c>
      <c r="F11" s="25">
        <f>VLOOKUP(C11,RA!B15:I50,8,0)</f>
        <v>20378.1891</v>
      </c>
      <c r="G11" s="16">
        <f t="shared" si="0"/>
        <v>182437.9437</v>
      </c>
      <c r="H11" s="27">
        <f>RA!J15</f>
        <v>10.047617425037499</v>
      </c>
      <c r="I11" s="20">
        <f>VLOOKUP(B11,RMS!B:D,3,FALSE)</f>
        <v>202816.259134188</v>
      </c>
      <c r="J11" s="21">
        <f>VLOOKUP(B11,RMS!B:E,4,FALSE)</f>
        <v>182437.941335043</v>
      </c>
      <c r="K11" s="22">
        <f t="shared" si="1"/>
        <v>-0.12633418801124208</v>
      </c>
      <c r="L11" s="22">
        <f t="shared" si="2"/>
        <v>2.3649570066481829E-3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1084702.4032999999</v>
      </c>
      <c r="F12" s="25">
        <f>VLOOKUP(C12,RA!B16:I51,8,0)</f>
        <v>69307.534199999995</v>
      </c>
      <c r="G12" s="16">
        <f t="shared" si="0"/>
        <v>1015394.8690999999</v>
      </c>
      <c r="H12" s="27">
        <f>RA!J16</f>
        <v>6.3895437116341798</v>
      </c>
      <c r="I12" s="20">
        <f>VLOOKUP(B12,RMS!B:D,3,FALSE)</f>
        <v>1084702.0404999999</v>
      </c>
      <c r="J12" s="21">
        <f>VLOOKUP(B12,RMS!B:E,4,FALSE)</f>
        <v>1015394.8691</v>
      </c>
      <c r="K12" s="22">
        <f t="shared" si="1"/>
        <v>0.3628000000026077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1366297.5252</v>
      </c>
      <c r="F13" s="25">
        <f>VLOOKUP(C13,RA!B17:I52,8,0)</f>
        <v>-17732.541799999999</v>
      </c>
      <c r="G13" s="16">
        <f t="shared" si="0"/>
        <v>1384030.067</v>
      </c>
      <c r="H13" s="27">
        <f>RA!J17</f>
        <v>-1.29785361335587</v>
      </c>
      <c r="I13" s="20">
        <f>VLOOKUP(B13,RMS!B:D,3,FALSE)</f>
        <v>1366297.6155324799</v>
      </c>
      <c r="J13" s="21">
        <f>VLOOKUP(B13,RMS!B:E,4,FALSE)</f>
        <v>1384030.0670581199</v>
      </c>
      <c r="K13" s="22">
        <f t="shared" si="1"/>
        <v>-9.0332479914650321E-2</v>
      </c>
      <c r="L13" s="22">
        <f t="shared" si="2"/>
        <v>-5.8119883760809898E-5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5579770.2692</v>
      </c>
      <c r="F14" s="25">
        <f>VLOOKUP(C14,RA!B18:I53,8,0)</f>
        <v>404575.38270000002</v>
      </c>
      <c r="G14" s="16">
        <f t="shared" si="0"/>
        <v>5175194.8865</v>
      </c>
      <c r="H14" s="27">
        <f>RA!J18</f>
        <v>7.2507534034731203</v>
      </c>
      <c r="I14" s="20">
        <f>VLOOKUP(B14,RMS!B:D,3,FALSE)</f>
        <v>5579770.4558247896</v>
      </c>
      <c r="J14" s="21">
        <f>VLOOKUP(B14,RMS!B:E,4,FALSE)</f>
        <v>5175194.7759777801</v>
      </c>
      <c r="K14" s="22">
        <f t="shared" si="1"/>
        <v>-0.1866247896105051</v>
      </c>
      <c r="L14" s="22">
        <f t="shared" si="2"/>
        <v>0.11052221991121769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2426615.6570000001</v>
      </c>
      <c r="F15" s="25">
        <f>VLOOKUP(C15,RA!B19:I54,8,0)</f>
        <v>-315091.83490000002</v>
      </c>
      <c r="G15" s="16">
        <f t="shared" si="0"/>
        <v>2741707.4919000003</v>
      </c>
      <c r="H15" s="27">
        <f>RA!J19</f>
        <v>-12.9848265831081</v>
      </c>
      <c r="I15" s="20">
        <f>VLOOKUP(B15,RMS!B:D,3,FALSE)</f>
        <v>2426615.6419435898</v>
      </c>
      <c r="J15" s="21">
        <f>VLOOKUP(B15,RMS!B:E,4,FALSE)</f>
        <v>2741707.49143162</v>
      </c>
      <c r="K15" s="22">
        <f t="shared" si="1"/>
        <v>1.505641033872962E-2</v>
      </c>
      <c r="L15" s="22">
        <f t="shared" si="2"/>
        <v>4.6838028356432915E-4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2945863.1466999999</v>
      </c>
      <c r="F16" s="25">
        <f>VLOOKUP(C16,RA!B20:I55,8,0)</f>
        <v>171051.54620000001</v>
      </c>
      <c r="G16" s="16">
        <f t="shared" si="0"/>
        <v>2774811.6004999997</v>
      </c>
      <c r="H16" s="27">
        <f>RA!J20</f>
        <v>5.80650008781347</v>
      </c>
      <c r="I16" s="20">
        <f>VLOOKUP(B16,RMS!B:D,3,FALSE)</f>
        <v>2945863.3067999999</v>
      </c>
      <c r="J16" s="21">
        <f>VLOOKUP(B16,RMS!B:E,4,FALSE)</f>
        <v>2774811.6005000002</v>
      </c>
      <c r="K16" s="22">
        <f t="shared" si="1"/>
        <v>-0.16009999997913837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832076.26800000004</v>
      </c>
      <c r="F17" s="25">
        <f>VLOOKUP(C17,RA!B21:I56,8,0)</f>
        <v>47292.891000000003</v>
      </c>
      <c r="G17" s="16">
        <f t="shared" si="0"/>
        <v>784783.37700000009</v>
      </c>
      <c r="H17" s="27">
        <f>RA!J21</f>
        <v>5.6837206898923398</v>
      </c>
      <c r="I17" s="20">
        <f>VLOOKUP(B17,RMS!B:D,3,FALSE)</f>
        <v>832075.98519381997</v>
      </c>
      <c r="J17" s="21">
        <f>VLOOKUP(B17,RMS!B:E,4,FALSE)</f>
        <v>784783.37627036497</v>
      </c>
      <c r="K17" s="22">
        <f t="shared" si="1"/>
        <v>0.28280618006829172</v>
      </c>
      <c r="L17" s="22">
        <f t="shared" si="2"/>
        <v>7.2963512502610683E-4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1945088.2986000001</v>
      </c>
      <c r="F18" s="25">
        <f>VLOOKUP(C18,RA!B22:I57,8,0)</f>
        <v>188792.6024</v>
      </c>
      <c r="G18" s="16">
        <f t="shared" si="0"/>
        <v>1756295.6962000001</v>
      </c>
      <c r="H18" s="27">
        <f>RA!J22</f>
        <v>9.70611989881826</v>
      </c>
      <c r="I18" s="20">
        <f>VLOOKUP(B18,RMS!B:D,3,FALSE)</f>
        <v>1945088.73202479</v>
      </c>
      <c r="J18" s="21">
        <f>VLOOKUP(B18,RMS!B:E,4,FALSE)</f>
        <v>1756295.69689316</v>
      </c>
      <c r="K18" s="22">
        <f t="shared" si="1"/>
        <v>-0.43342478992417455</v>
      </c>
      <c r="L18" s="22">
        <f t="shared" si="2"/>
        <v>-6.9315987639129162E-4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4615506.5517999995</v>
      </c>
      <c r="F19" s="25">
        <f>VLOOKUP(C19,RA!B23:I58,8,0)</f>
        <v>168226.1489</v>
      </c>
      <c r="G19" s="16">
        <f t="shared" si="0"/>
        <v>4447280.4028999992</v>
      </c>
      <c r="H19" s="27">
        <f>RA!J23</f>
        <v>3.64480359873812</v>
      </c>
      <c r="I19" s="20">
        <f>VLOOKUP(B19,RMS!B:D,3,FALSE)</f>
        <v>4615507.8414017102</v>
      </c>
      <c r="J19" s="21">
        <f>VLOOKUP(B19,RMS!B:E,4,FALSE)</f>
        <v>4447280.4527247902</v>
      </c>
      <c r="K19" s="22">
        <f t="shared" si="1"/>
        <v>-1.2896017106249928</v>
      </c>
      <c r="L19" s="22">
        <f t="shared" si="2"/>
        <v>-4.982479102909565E-2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669767.99879999994</v>
      </c>
      <c r="F20" s="25">
        <f>VLOOKUP(C20,RA!B24:I59,8,0)</f>
        <v>85829.779699999999</v>
      </c>
      <c r="G20" s="16">
        <f t="shared" si="0"/>
        <v>583938.21909999999</v>
      </c>
      <c r="H20" s="27">
        <f>RA!J24</f>
        <v>12.8148522852358</v>
      </c>
      <c r="I20" s="20">
        <f>VLOOKUP(B20,RMS!B:D,3,FALSE)</f>
        <v>669767.99168879096</v>
      </c>
      <c r="J20" s="21">
        <f>VLOOKUP(B20,RMS!B:E,4,FALSE)</f>
        <v>583938.19419463503</v>
      </c>
      <c r="K20" s="22">
        <f t="shared" si="1"/>
        <v>7.1112089790403843E-3</v>
      </c>
      <c r="L20" s="22">
        <f t="shared" si="2"/>
        <v>2.4905364960432053E-2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519678.89199999999</v>
      </c>
      <c r="F21" s="25">
        <f>VLOOKUP(C21,RA!B25:I60,8,0)</f>
        <v>33383.896099999998</v>
      </c>
      <c r="G21" s="16">
        <f t="shared" si="0"/>
        <v>486294.99589999998</v>
      </c>
      <c r="H21" s="27">
        <f>RA!J25</f>
        <v>6.4239469052747298</v>
      </c>
      <c r="I21" s="20">
        <f>VLOOKUP(B21,RMS!B:D,3,FALSE)</f>
        <v>519678.89672037697</v>
      </c>
      <c r="J21" s="21">
        <f>VLOOKUP(B21,RMS!B:E,4,FALSE)</f>
        <v>486294.99320788798</v>
      </c>
      <c r="K21" s="22">
        <f t="shared" si="1"/>
        <v>-4.7203769790939987E-3</v>
      </c>
      <c r="L21" s="22">
        <f t="shared" si="2"/>
        <v>2.6921120006591082E-3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1498715.5998</v>
      </c>
      <c r="F22" s="25">
        <f>VLOOKUP(C22,RA!B26:I61,8,0)</f>
        <v>232744.7794</v>
      </c>
      <c r="G22" s="16">
        <f t="shared" si="0"/>
        <v>1265970.8204000001</v>
      </c>
      <c r="H22" s="27">
        <f>RA!J26</f>
        <v>15.5296161213681</v>
      </c>
      <c r="I22" s="20">
        <f>VLOOKUP(B22,RMS!B:D,3,FALSE)</f>
        <v>1498715.55845031</v>
      </c>
      <c r="J22" s="21">
        <f>VLOOKUP(B22,RMS!B:E,4,FALSE)</f>
        <v>1265970.7656187499</v>
      </c>
      <c r="K22" s="22">
        <f t="shared" si="1"/>
        <v>4.1349689941853285E-2</v>
      </c>
      <c r="L22" s="22">
        <f t="shared" si="2"/>
        <v>5.4781250189989805E-2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405786.18489999999</v>
      </c>
      <c r="F23" s="25">
        <f>VLOOKUP(C23,RA!B27:I62,8,0)</f>
        <v>98973.511700000003</v>
      </c>
      <c r="G23" s="16">
        <f t="shared" si="0"/>
        <v>306812.67319999996</v>
      </c>
      <c r="H23" s="27">
        <f>RA!J27</f>
        <v>24.3905572399885</v>
      </c>
      <c r="I23" s="20">
        <f>VLOOKUP(B23,RMS!B:D,3,FALSE)</f>
        <v>405786.15422125399</v>
      </c>
      <c r="J23" s="21">
        <f>VLOOKUP(B23,RMS!B:E,4,FALSE)</f>
        <v>306812.674288282</v>
      </c>
      <c r="K23" s="22">
        <f t="shared" si="1"/>
        <v>3.0678745999466628E-2</v>
      </c>
      <c r="L23" s="22">
        <f t="shared" si="2"/>
        <v>-1.0882820351980627E-3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1811727.4415</v>
      </c>
      <c r="F24" s="25">
        <f>VLOOKUP(C24,RA!B28:I63,8,0)</f>
        <v>15599.575699999999</v>
      </c>
      <c r="G24" s="16">
        <f t="shared" si="0"/>
        <v>1796127.8658</v>
      </c>
      <c r="H24" s="27">
        <f>RA!J28</f>
        <v>0.86103325161783195</v>
      </c>
      <c r="I24" s="20">
        <f>VLOOKUP(B24,RMS!B:D,3,FALSE)</f>
        <v>1811727.44173009</v>
      </c>
      <c r="J24" s="21">
        <f>VLOOKUP(B24,RMS!B:E,4,FALSE)</f>
        <v>1796127.8537272499</v>
      </c>
      <c r="K24" s="22">
        <f t="shared" si="1"/>
        <v>-2.3008999414741993E-4</v>
      </c>
      <c r="L24" s="22">
        <f t="shared" si="2"/>
        <v>1.2072750134393573E-2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753996.31649999996</v>
      </c>
      <c r="F25" s="25">
        <f>VLOOKUP(C25,RA!B29:I64,8,0)</f>
        <v>123828.74619999999</v>
      </c>
      <c r="G25" s="16">
        <f t="shared" si="0"/>
        <v>630167.57030000002</v>
      </c>
      <c r="H25" s="27">
        <f>RA!J29</f>
        <v>16.422990867489201</v>
      </c>
      <c r="I25" s="20">
        <f>VLOOKUP(B25,RMS!B:D,3,FALSE)</f>
        <v>753996.31780354003</v>
      </c>
      <c r="J25" s="21">
        <f>VLOOKUP(B25,RMS!B:E,4,FALSE)</f>
        <v>630167.50316921901</v>
      </c>
      <c r="K25" s="22">
        <f t="shared" si="1"/>
        <v>-1.303540077060461E-3</v>
      </c>
      <c r="L25" s="22">
        <f t="shared" si="2"/>
        <v>6.7130781011655927E-2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1686877.6621999999</v>
      </c>
      <c r="F26" s="25">
        <f>VLOOKUP(C26,RA!B30:I65,8,0)</f>
        <v>204129.65520000001</v>
      </c>
      <c r="G26" s="16">
        <f t="shared" si="0"/>
        <v>1482748.007</v>
      </c>
      <c r="H26" s="27">
        <f>RA!J30</f>
        <v>12.101034934197701</v>
      </c>
      <c r="I26" s="20">
        <f>VLOOKUP(B26,RMS!B:D,3,FALSE)</f>
        <v>1686877.64375575</v>
      </c>
      <c r="J26" s="21">
        <f>VLOOKUP(B26,RMS!B:E,4,FALSE)</f>
        <v>1482747.9878996499</v>
      </c>
      <c r="K26" s="22">
        <f t="shared" si="1"/>
        <v>1.8444249872118235E-2</v>
      </c>
      <c r="L26" s="22">
        <f t="shared" si="2"/>
        <v>1.910035009495914E-2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3217155.5247999998</v>
      </c>
      <c r="F27" s="25">
        <f>VLOOKUP(C27,RA!B31:I66,8,0)</f>
        <v>-216241.01850000001</v>
      </c>
      <c r="G27" s="16">
        <f t="shared" si="0"/>
        <v>3433396.5433</v>
      </c>
      <c r="H27" s="27">
        <f>RA!J31</f>
        <v>-6.7214971994070103</v>
      </c>
      <c r="I27" s="20">
        <f>VLOOKUP(B27,RMS!B:D,3,FALSE)</f>
        <v>3217155.39771504</v>
      </c>
      <c r="J27" s="21">
        <f>VLOOKUP(B27,RMS!B:E,4,FALSE)</f>
        <v>3433395.6612035399</v>
      </c>
      <c r="K27" s="22">
        <f t="shared" si="1"/>
        <v>0.12708495976403356</v>
      </c>
      <c r="L27" s="22">
        <f t="shared" si="2"/>
        <v>0.88209646008908749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176845.4601</v>
      </c>
      <c r="F28" s="25">
        <f>VLOOKUP(C28,RA!B32:I67,8,0)</f>
        <v>45110.830600000001</v>
      </c>
      <c r="G28" s="16">
        <f t="shared" si="0"/>
        <v>131734.62949999998</v>
      </c>
      <c r="H28" s="27">
        <f>RA!J32</f>
        <v>25.5086167179476</v>
      </c>
      <c r="I28" s="20">
        <f>VLOOKUP(B28,RMS!B:D,3,FALSE)</f>
        <v>176845.338757174</v>
      </c>
      <c r="J28" s="21">
        <f>VLOOKUP(B28,RMS!B:E,4,FALSE)</f>
        <v>131734.62035462001</v>
      </c>
      <c r="K28" s="22">
        <f t="shared" si="1"/>
        <v>0.12134282599436119</v>
      </c>
      <c r="L28" s="22">
        <f t="shared" si="2"/>
        <v>9.1453799686860293E-3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49.7438</v>
      </c>
      <c r="F29" s="25">
        <f>VLOOKUP(C29,RA!B33:I68,8,0)</f>
        <v>6.4690000000000003</v>
      </c>
      <c r="G29" s="16">
        <f t="shared" si="0"/>
        <v>43.274799999999999</v>
      </c>
      <c r="H29" s="27">
        <f>RA!J33</f>
        <v>13.0046357536015</v>
      </c>
      <c r="I29" s="20">
        <f>VLOOKUP(B29,RMS!B:D,3,FALSE)</f>
        <v>49.743699999999997</v>
      </c>
      <c r="J29" s="21">
        <f>VLOOKUP(B29,RMS!B:E,4,FALSE)</f>
        <v>43.274799999999999</v>
      </c>
      <c r="K29" s="22">
        <f t="shared" si="1"/>
        <v>1.0000000000331966E-4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8.9678766538597205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403762.14679999999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403762.14679999999</v>
      </c>
      <c r="J31" s="21">
        <f>VLOOKUP(B31,RMS!B:E,4,FALSE)</f>
        <v>367553.2525</v>
      </c>
      <c r="K31" s="22">
        <f t="shared" si="1"/>
        <v>0</v>
      </c>
      <c r="L31" s="22" t="e">
        <f t="shared" si="2"/>
        <v>#N/A</v>
      </c>
    </row>
    <row r="32" spans="1:12">
      <c r="A32" s="59"/>
      <c r="B32" s="12">
        <v>71</v>
      </c>
      <c r="C32" s="56" t="s">
        <v>37</v>
      </c>
      <c r="D32" s="56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59"/>
      <c r="B33" s="12">
        <v>72</v>
      </c>
      <c r="C33" s="56" t="s">
        <v>38</v>
      </c>
      <c r="D33" s="56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59"/>
      <c r="B34" s="12">
        <v>73</v>
      </c>
      <c r="C34" s="56" t="s">
        <v>39</v>
      </c>
      <c r="D34" s="56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5.47620642870059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465035.04080000002</v>
      </c>
      <c r="F35" s="25">
        <f>VLOOKUP(C35,RA!B8:I74,8,0)</f>
        <v>25466.2788</v>
      </c>
      <c r="G35" s="16">
        <f t="shared" si="0"/>
        <v>439568.76199999999</v>
      </c>
      <c r="H35" s="27">
        <f>RA!J39</f>
        <v>5.2904401875804599</v>
      </c>
      <c r="I35" s="20">
        <f>VLOOKUP(B35,RMS!B:D,3,FALSE)</f>
        <v>465035.04273504298</v>
      </c>
      <c r="J35" s="21">
        <f>VLOOKUP(B35,RMS!B:E,4,FALSE)</f>
        <v>439568.76247863198</v>
      </c>
      <c r="K35" s="22">
        <f t="shared" si="1"/>
        <v>-1.9350429647602141E-3</v>
      </c>
      <c r="L35" s="22">
        <f t="shared" si="2"/>
        <v>-4.7863199142739177E-4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1033687.4486999999</v>
      </c>
      <c r="F36" s="25">
        <f>VLOOKUP(C36,RA!B8:I75,8,0)</f>
        <v>54686.616199999997</v>
      </c>
      <c r="G36" s="16">
        <f t="shared" si="0"/>
        <v>979000.8324999999</v>
      </c>
      <c r="H36" s="27">
        <f>RA!J40</f>
        <v>0</v>
      </c>
      <c r="I36" s="20">
        <f>VLOOKUP(B36,RMS!B:D,3,FALSE)</f>
        <v>1033687.44186581</v>
      </c>
      <c r="J36" s="21">
        <f>VLOOKUP(B36,RMS!B:E,4,FALSE)</f>
        <v>979000.83410170896</v>
      </c>
      <c r="K36" s="22">
        <f t="shared" si="1"/>
        <v>6.8341899896040559E-3</v>
      </c>
      <c r="L36" s="22">
        <f t="shared" si="2"/>
        <v>-1.6017090529203415E-3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16.2328913061992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64298.903400000003</v>
      </c>
      <c r="F39" s="25">
        <f>VLOOKUP(C39,RA!B8:I78,8,0)</f>
        <v>10437.571099999999</v>
      </c>
      <c r="G39" s="16">
        <f t="shared" si="0"/>
        <v>53861.332300000002</v>
      </c>
      <c r="H39" s="27">
        <f>RA!J43</f>
        <v>0</v>
      </c>
      <c r="I39" s="20">
        <f>VLOOKUP(B39,RMS!B:D,3,FALSE)</f>
        <v>64298.903486876901</v>
      </c>
      <c r="J39" s="21">
        <f>VLOOKUP(B39,RMS!B:E,4,FALSE)</f>
        <v>53861.331033961098</v>
      </c>
      <c r="K39" s="22">
        <f t="shared" si="1"/>
        <v>-8.6876898421905935E-5</v>
      </c>
      <c r="L39" s="22">
        <f t="shared" si="2"/>
        <v>1.2660389038501307E-3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37692905.829999998</v>
      </c>
      <c r="E7" s="44">
        <v>30669921.776999999</v>
      </c>
      <c r="F7" s="45">
        <v>122.898604385312</v>
      </c>
      <c r="G7" s="44">
        <v>21230957.608800001</v>
      </c>
      <c r="H7" s="45">
        <v>77.537473930882399</v>
      </c>
      <c r="I7" s="44">
        <v>1665069.3074</v>
      </c>
      <c r="J7" s="45">
        <v>4.4174607150472402</v>
      </c>
      <c r="K7" s="44">
        <v>2425098.2335999999</v>
      </c>
      <c r="L7" s="45">
        <v>11.4224627936463</v>
      </c>
      <c r="M7" s="45">
        <v>-0.31340129470621703</v>
      </c>
      <c r="N7" s="44">
        <v>511874250.73909998</v>
      </c>
      <c r="O7" s="44">
        <v>511874250.73909998</v>
      </c>
      <c r="P7" s="44">
        <v>1427712</v>
      </c>
      <c r="Q7" s="44">
        <v>1408840</v>
      </c>
      <c r="R7" s="45">
        <v>1.3395417506601099</v>
      </c>
      <c r="S7" s="44">
        <v>26.400916872590599</v>
      </c>
      <c r="T7" s="44">
        <v>27.455946761449098</v>
      </c>
      <c r="U7" s="46">
        <v>-3.99618654893735</v>
      </c>
    </row>
    <row r="8" spans="1:23" ht="12" thickBot="1">
      <c r="A8" s="70">
        <v>41658</v>
      </c>
      <c r="B8" s="60" t="s">
        <v>6</v>
      </c>
      <c r="C8" s="61"/>
      <c r="D8" s="47">
        <v>1518705.8924</v>
      </c>
      <c r="E8" s="47">
        <v>1416641.6719</v>
      </c>
      <c r="F8" s="48">
        <v>107.204660326214</v>
      </c>
      <c r="G8" s="47">
        <v>852908.52289999998</v>
      </c>
      <c r="H8" s="48">
        <v>78.061990427320694</v>
      </c>
      <c r="I8" s="47">
        <v>118854.7503</v>
      </c>
      <c r="J8" s="48">
        <v>7.8260544648427404</v>
      </c>
      <c r="K8" s="47">
        <v>185458.05290000001</v>
      </c>
      <c r="L8" s="48">
        <v>21.744190369843899</v>
      </c>
      <c r="M8" s="48">
        <v>-0.35912866310482</v>
      </c>
      <c r="N8" s="47">
        <v>19306834.553199999</v>
      </c>
      <c r="O8" s="47">
        <v>19306834.553199999</v>
      </c>
      <c r="P8" s="47">
        <v>52137</v>
      </c>
      <c r="Q8" s="47">
        <v>47873</v>
      </c>
      <c r="R8" s="48">
        <v>8.9068995049401494</v>
      </c>
      <c r="S8" s="47">
        <v>29.129138469800701</v>
      </c>
      <c r="T8" s="47">
        <v>29.184812460050601</v>
      </c>
      <c r="U8" s="49">
        <v>-0.191128173281046</v>
      </c>
    </row>
    <row r="9" spans="1:23" ht="12" thickBot="1">
      <c r="A9" s="71"/>
      <c r="B9" s="60" t="s">
        <v>7</v>
      </c>
      <c r="C9" s="61"/>
      <c r="D9" s="47">
        <v>220232.78390000001</v>
      </c>
      <c r="E9" s="47">
        <v>191458.92569999999</v>
      </c>
      <c r="F9" s="48">
        <v>115.028736892155</v>
      </c>
      <c r="G9" s="47">
        <v>116103.34239999999</v>
      </c>
      <c r="H9" s="48">
        <v>89.686859437045797</v>
      </c>
      <c r="I9" s="47">
        <v>39230.743399999999</v>
      </c>
      <c r="J9" s="48">
        <v>17.813307676214698</v>
      </c>
      <c r="K9" s="47">
        <v>28358.278699999999</v>
      </c>
      <c r="L9" s="48">
        <v>24.425032142743898</v>
      </c>
      <c r="M9" s="48">
        <v>0.38339649648763802</v>
      </c>
      <c r="N9" s="47">
        <v>2508336.0543999998</v>
      </c>
      <c r="O9" s="47">
        <v>2508336.0543999998</v>
      </c>
      <c r="P9" s="47">
        <v>9867</v>
      </c>
      <c r="Q9" s="47">
        <v>9161</v>
      </c>
      <c r="R9" s="48">
        <v>7.7065822508459698</v>
      </c>
      <c r="S9" s="47">
        <v>22.320136201479698</v>
      </c>
      <c r="T9" s="47">
        <v>17.4845609431285</v>
      </c>
      <c r="U9" s="49">
        <v>21.6646315000113</v>
      </c>
    </row>
    <row r="10" spans="1:23" ht="12" thickBot="1">
      <c r="A10" s="71"/>
      <c r="B10" s="60" t="s">
        <v>8</v>
      </c>
      <c r="C10" s="61"/>
      <c r="D10" s="47">
        <v>350663.57500000001</v>
      </c>
      <c r="E10" s="47">
        <v>321122.55290000001</v>
      </c>
      <c r="F10" s="48">
        <v>109.199298471322</v>
      </c>
      <c r="G10" s="47">
        <v>149931.864</v>
      </c>
      <c r="H10" s="48">
        <v>133.88195520599899</v>
      </c>
      <c r="I10" s="47">
        <v>20449.741399999999</v>
      </c>
      <c r="J10" s="48">
        <v>5.8317267198339602</v>
      </c>
      <c r="K10" s="47">
        <v>46017.0481</v>
      </c>
      <c r="L10" s="48">
        <v>30.691973588749601</v>
      </c>
      <c r="M10" s="48">
        <v>-0.55560510192743096</v>
      </c>
      <c r="N10" s="47">
        <v>3349950.4918</v>
      </c>
      <c r="O10" s="47">
        <v>3349950.4918</v>
      </c>
      <c r="P10" s="47">
        <v>128092</v>
      </c>
      <c r="Q10" s="47">
        <v>123761</v>
      </c>
      <c r="R10" s="48">
        <v>3.49948691429449</v>
      </c>
      <c r="S10" s="47">
        <v>2.73759153577116</v>
      </c>
      <c r="T10" s="47">
        <v>2.8139062968140198</v>
      </c>
      <c r="U10" s="49">
        <v>-2.7876606150215499</v>
      </c>
    </row>
    <row r="11" spans="1:23" ht="12" thickBot="1">
      <c r="A11" s="71"/>
      <c r="B11" s="60" t="s">
        <v>9</v>
      </c>
      <c r="C11" s="61"/>
      <c r="D11" s="47">
        <v>107071.75079999999</v>
      </c>
      <c r="E11" s="47">
        <v>106819.7448</v>
      </c>
      <c r="F11" s="48">
        <v>100.23591705865999</v>
      </c>
      <c r="G11" s="47">
        <v>72740.457999999999</v>
      </c>
      <c r="H11" s="48">
        <v>47.1969709071669</v>
      </c>
      <c r="I11" s="47">
        <v>19158.737799999999</v>
      </c>
      <c r="J11" s="48">
        <v>17.893363708777599</v>
      </c>
      <c r="K11" s="47">
        <v>17920.536199999999</v>
      </c>
      <c r="L11" s="48">
        <v>24.636270780698101</v>
      </c>
      <c r="M11" s="48">
        <v>6.9094004006420004E-2</v>
      </c>
      <c r="N11" s="47">
        <v>2175507.7705999999</v>
      </c>
      <c r="O11" s="47">
        <v>2175507.7705999999</v>
      </c>
      <c r="P11" s="47">
        <v>5090</v>
      </c>
      <c r="Q11" s="47">
        <v>4821</v>
      </c>
      <c r="R11" s="48">
        <v>5.5797552375026003</v>
      </c>
      <c r="S11" s="47">
        <v>21.035707426326098</v>
      </c>
      <c r="T11" s="47">
        <v>20.874626384567499</v>
      </c>
      <c r="U11" s="49">
        <v>0.765750533100785</v>
      </c>
    </row>
    <row r="12" spans="1:23" ht="12" thickBot="1">
      <c r="A12" s="71"/>
      <c r="B12" s="60" t="s">
        <v>10</v>
      </c>
      <c r="C12" s="61"/>
      <c r="D12" s="47">
        <v>475445.00099999999</v>
      </c>
      <c r="E12" s="47">
        <v>481786.71720000001</v>
      </c>
      <c r="F12" s="48">
        <v>98.683708791961706</v>
      </c>
      <c r="G12" s="47">
        <v>294621.3235</v>
      </c>
      <c r="H12" s="48">
        <v>61.374945761520898</v>
      </c>
      <c r="I12" s="47">
        <v>-25417.266199999998</v>
      </c>
      <c r="J12" s="48">
        <v>-5.3459950460179497</v>
      </c>
      <c r="K12" s="47">
        <v>4515.1810999999998</v>
      </c>
      <c r="L12" s="48">
        <v>1.5325371043620299</v>
      </c>
      <c r="M12" s="48">
        <v>-6.6292905283466901</v>
      </c>
      <c r="N12" s="47">
        <v>8010377.8360000001</v>
      </c>
      <c r="O12" s="47">
        <v>8010377.8360000001</v>
      </c>
      <c r="P12" s="47">
        <v>3348</v>
      </c>
      <c r="Q12" s="47">
        <v>3737</v>
      </c>
      <c r="R12" s="48">
        <v>-10.4094193203104</v>
      </c>
      <c r="S12" s="47">
        <v>142.00866218638001</v>
      </c>
      <c r="T12" s="47">
        <v>135.231628043885</v>
      </c>
      <c r="U12" s="49">
        <v>4.7722681406574301</v>
      </c>
    </row>
    <row r="13" spans="1:23" ht="12" thickBot="1">
      <c r="A13" s="71"/>
      <c r="B13" s="60" t="s">
        <v>11</v>
      </c>
      <c r="C13" s="61"/>
      <c r="D13" s="47">
        <v>940496.53370000003</v>
      </c>
      <c r="E13" s="47">
        <v>565444.30669999996</v>
      </c>
      <c r="F13" s="48">
        <v>166.32876528350801</v>
      </c>
      <c r="G13" s="47">
        <v>331260.44510000001</v>
      </c>
      <c r="H13" s="48">
        <v>183.91452937162001</v>
      </c>
      <c r="I13" s="47">
        <v>-46694.779000000002</v>
      </c>
      <c r="J13" s="48">
        <v>-4.9649070811881097</v>
      </c>
      <c r="K13" s="47">
        <v>58140.5219</v>
      </c>
      <c r="L13" s="48">
        <v>17.551302233639401</v>
      </c>
      <c r="M13" s="48">
        <v>-1.8031365642075501</v>
      </c>
      <c r="N13" s="47">
        <v>9915484.6943999995</v>
      </c>
      <c r="O13" s="47">
        <v>9915484.6943999995</v>
      </c>
      <c r="P13" s="47">
        <v>26284</v>
      </c>
      <c r="Q13" s="47">
        <v>26207</v>
      </c>
      <c r="R13" s="48">
        <v>0.29381462967910099</v>
      </c>
      <c r="S13" s="47">
        <v>35.782093049003201</v>
      </c>
      <c r="T13" s="47">
        <v>33.174054817415197</v>
      </c>
      <c r="U13" s="49">
        <v>7.2886687428159203</v>
      </c>
    </row>
    <row r="14" spans="1:23" ht="12" thickBot="1">
      <c r="A14" s="71"/>
      <c r="B14" s="60" t="s">
        <v>12</v>
      </c>
      <c r="C14" s="61"/>
      <c r="D14" s="47">
        <v>374169.6765</v>
      </c>
      <c r="E14" s="47">
        <v>280879.96299999999</v>
      </c>
      <c r="F14" s="48">
        <v>133.21337431961999</v>
      </c>
      <c r="G14" s="47">
        <v>189909.21239999999</v>
      </c>
      <c r="H14" s="48">
        <v>97.025553300646607</v>
      </c>
      <c r="I14" s="47">
        <v>52521.879399999998</v>
      </c>
      <c r="J14" s="48">
        <v>14.0369149876847</v>
      </c>
      <c r="K14" s="47">
        <v>26373.683099999998</v>
      </c>
      <c r="L14" s="48">
        <v>13.887521709294401</v>
      </c>
      <c r="M14" s="48">
        <v>0.99145031055597999</v>
      </c>
      <c r="N14" s="47">
        <v>4895087.8711000001</v>
      </c>
      <c r="O14" s="47">
        <v>4895087.8711000001</v>
      </c>
      <c r="P14" s="47">
        <v>4585</v>
      </c>
      <c r="Q14" s="47">
        <v>4389</v>
      </c>
      <c r="R14" s="48">
        <v>4.46570972886762</v>
      </c>
      <c r="S14" s="47">
        <v>81.607344929116707</v>
      </c>
      <c r="T14" s="47">
        <v>78.245672750056997</v>
      </c>
      <c r="U14" s="49">
        <v>4.1193255116676601</v>
      </c>
    </row>
    <row r="15" spans="1:23" ht="12" thickBot="1">
      <c r="A15" s="71"/>
      <c r="B15" s="60" t="s">
        <v>13</v>
      </c>
      <c r="C15" s="61"/>
      <c r="D15" s="47">
        <v>202816.13279999999</v>
      </c>
      <c r="E15" s="47">
        <v>160380.5325</v>
      </c>
      <c r="F15" s="48">
        <v>126.459321239627</v>
      </c>
      <c r="G15" s="47">
        <v>97283.387000000002</v>
      </c>
      <c r="H15" s="48">
        <v>108.47971997521</v>
      </c>
      <c r="I15" s="47">
        <v>20378.1891</v>
      </c>
      <c r="J15" s="48">
        <v>10.047617425037499</v>
      </c>
      <c r="K15" s="47">
        <v>18580.9375</v>
      </c>
      <c r="L15" s="48">
        <v>19.099805293580101</v>
      </c>
      <c r="M15" s="48">
        <v>9.6725560806606006E-2</v>
      </c>
      <c r="N15" s="47">
        <v>2975181.0309000001</v>
      </c>
      <c r="O15" s="47">
        <v>2975181.0309000001</v>
      </c>
      <c r="P15" s="47">
        <v>5911</v>
      </c>
      <c r="Q15" s="47">
        <v>6097</v>
      </c>
      <c r="R15" s="48">
        <v>-3.0506806626209602</v>
      </c>
      <c r="S15" s="47">
        <v>34.311644865505002</v>
      </c>
      <c r="T15" s="47">
        <v>34.889717123175302</v>
      </c>
      <c r="U15" s="49">
        <v>-1.68476987896172</v>
      </c>
    </row>
    <row r="16" spans="1:23" ht="12" thickBot="1">
      <c r="A16" s="71"/>
      <c r="B16" s="60" t="s">
        <v>14</v>
      </c>
      <c r="C16" s="61"/>
      <c r="D16" s="47">
        <v>1084702.4032999999</v>
      </c>
      <c r="E16" s="47">
        <v>1126810.2089</v>
      </c>
      <c r="F16" s="48">
        <v>96.263096902440594</v>
      </c>
      <c r="G16" s="47">
        <v>718551.42359999998</v>
      </c>
      <c r="H16" s="48">
        <v>50.9568233635325</v>
      </c>
      <c r="I16" s="47">
        <v>69307.534199999995</v>
      </c>
      <c r="J16" s="48">
        <v>6.3895437116341798</v>
      </c>
      <c r="K16" s="47">
        <v>60033.607900000003</v>
      </c>
      <c r="L16" s="48">
        <v>8.3548102374116606</v>
      </c>
      <c r="M16" s="48">
        <v>0.15447890980411999</v>
      </c>
      <c r="N16" s="47">
        <v>17085783.324099999</v>
      </c>
      <c r="O16" s="47">
        <v>17085783.324099999</v>
      </c>
      <c r="P16" s="47">
        <v>59719</v>
      </c>
      <c r="Q16" s="47">
        <v>73865</v>
      </c>
      <c r="R16" s="48">
        <v>-19.151154132539101</v>
      </c>
      <c r="S16" s="47">
        <v>18.163438826838998</v>
      </c>
      <c r="T16" s="47">
        <v>53.718422267650404</v>
      </c>
      <c r="U16" s="49">
        <v>-195.75028594405799</v>
      </c>
    </row>
    <row r="17" spans="1:21" ht="12" thickBot="1">
      <c r="A17" s="71"/>
      <c r="B17" s="60" t="s">
        <v>15</v>
      </c>
      <c r="C17" s="61"/>
      <c r="D17" s="47">
        <v>1366297.5252</v>
      </c>
      <c r="E17" s="47">
        <v>1483793.6383</v>
      </c>
      <c r="F17" s="48">
        <v>92.081371016348598</v>
      </c>
      <c r="G17" s="47">
        <v>591385.45799999998</v>
      </c>
      <c r="H17" s="48">
        <v>131.03333142831499</v>
      </c>
      <c r="I17" s="47">
        <v>-17732.541799999999</v>
      </c>
      <c r="J17" s="48">
        <v>-1.29785361335587</v>
      </c>
      <c r="K17" s="47">
        <v>50473.486700000001</v>
      </c>
      <c r="L17" s="48">
        <v>8.5347865790774993</v>
      </c>
      <c r="M17" s="48">
        <v>-1.3513238921930899</v>
      </c>
      <c r="N17" s="47">
        <v>24041472.352400001</v>
      </c>
      <c r="O17" s="47">
        <v>24041472.352400001</v>
      </c>
      <c r="P17" s="47">
        <v>16929</v>
      </c>
      <c r="Q17" s="47">
        <v>16750</v>
      </c>
      <c r="R17" s="48">
        <v>1.0686567164179199</v>
      </c>
      <c r="S17" s="47">
        <v>80.707515222399394</v>
      </c>
      <c r="T17" s="47">
        <v>79.762213498507506</v>
      </c>
      <c r="U17" s="49">
        <v>1.17126852596944</v>
      </c>
    </row>
    <row r="18" spans="1:21" ht="12" thickBot="1">
      <c r="A18" s="71"/>
      <c r="B18" s="60" t="s">
        <v>16</v>
      </c>
      <c r="C18" s="61"/>
      <c r="D18" s="47">
        <v>5579770.2692</v>
      </c>
      <c r="E18" s="47">
        <v>5144366.2895</v>
      </c>
      <c r="F18" s="48">
        <v>108.463704860766</v>
      </c>
      <c r="G18" s="47">
        <v>2783051.7922</v>
      </c>
      <c r="H18" s="48">
        <v>100.491068288355</v>
      </c>
      <c r="I18" s="47">
        <v>404575.38270000002</v>
      </c>
      <c r="J18" s="48">
        <v>7.2507534034731203</v>
      </c>
      <c r="K18" s="47">
        <v>404352.4143</v>
      </c>
      <c r="L18" s="48">
        <v>14.529101306460401</v>
      </c>
      <c r="M18" s="48">
        <v>5.5142096872599997E-4</v>
      </c>
      <c r="N18" s="47">
        <v>60706256.016199999</v>
      </c>
      <c r="O18" s="47">
        <v>60706256.016199999</v>
      </c>
      <c r="P18" s="47">
        <v>154557</v>
      </c>
      <c r="Q18" s="47">
        <v>141748</v>
      </c>
      <c r="R18" s="48">
        <v>9.0364590682055397</v>
      </c>
      <c r="S18" s="47">
        <v>36.101698850262402</v>
      </c>
      <c r="T18" s="47">
        <v>34.094643139938498</v>
      </c>
      <c r="U18" s="49">
        <v>5.5594494836613597</v>
      </c>
    </row>
    <row r="19" spans="1:21" ht="12" thickBot="1">
      <c r="A19" s="71"/>
      <c r="B19" s="60" t="s">
        <v>17</v>
      </c>
      <c r="C19" s="61"/>
      <c r="D19" s="47">
        <v>2426615.6570000001</v>
      </c>
      <c r="E19" s="47">
        <v>1077555.2193</v>
      </c>
      <c r="F19" s="48">
        <v>225.19640882778799</v>
      </c>
      <c r="G19" s="47">
        <v>982916.01280000003</v>
      </c>
      <c r="H19" s="48">
        <v>146.87924760604699</v>
      </c>
      <c r="I19" s="47">
        <v>-315091.83490000002</v>
      </c>
      <c r="J19" s="48">
        <v>-12.9848265831081</v>
      </c>
      <c r="K19" s="47">
        <v>51962.666100000002</v>
      </c>
      <c r="L19" s="48">
        <v>5.2865825180704604</v>
      </c>
      <c r="M19" s="48">
        <v>-7.0638119355465498</v>
      </c>
      <c r="N19" s="47">
        <v>20938759.273499999</v>
      </c>
      <c r="O19" s="47">
        <v>20938759.273499999</v>
      </c>
      <c r="P19" s="47">
        <v>28616</v>
      </c>
      <c r="Q19" s="47">
        <v>27975</v>
      </c>
      <c r="R19" s="48">
        <v>2.2913315460232302</v>
      </c>
      <c r="S19" s="47">
        <v>84.799261147609698</v>
      </c>
      <c r="T19" s="47">
        <v>85.9005072028597</v>
      </c>
      <c r="U19" s="49">
        <v>-1.2986505310854399</v>
      </c>
    </row>
    <row r="20" spans="1:21" ht="12" thickBot="1">
      <c r="A20" s="71"/>
      <c r="B20" s="60" t="s">
        <v>18</v>
      </c>
      <c r="C20" s="61"/>
      <c r="D20" s="47">
        <v>2945863.1466999999</v>
      </c>
      <c r="E20" s="47">
        <v>1440532.4069000001</v>
      </c>
      <c r="F20" s="48">
        <v>204.49822111530599</v>
      </c>
      <c r="G20" s="47">
        <v>1685111.8858</v>
      </c>
      <c r="H20" s="48">
        <v>74.817065354771003</v>
      </c>
      <c r="I20" s="47">
        <v>171051.54620000001</v>
      </c>
      <c r="J20" s="48">
        <v>5.80650008781347</v>
      </c>
      <c r="K20" s="47">
        <v>26259.7235</v>
      </c>
      <c r="L20" s="48">
        <v>1.5583370885508501</v>
      </c>
      <c r="M20" s="48">
        <v>5.5138365299238599</v>
      </c>
      <c r="N20" s="47">
        <v>36320044.773100004</v>
      </c>
      <c r="O20" s="47">
        <v>36320044.773100004</v>
      </c>
      <c r="P20" s="47">
        <v>63761</v>
      </c>
      <c r="Q20" s="47">
        <v>59651</v>
      </c>
      <c r="R20" s="48">
        <v>6.8900772828619701</v>
      </c>
      <c r="S20" s="47">
        <v>46.20164593874</v>
      </c>
      <c r="T20" s="47">
        <v>46.412764805284098</v>
      </c>
      <c r="U20" s="49">
        <v>-0.45695096409339803</v>
      </c>
    </row>
    <row r="21" spans="1:21" ht="12" thickBot="1">
      <c r="A21" s="71"/>
      <c r="B21" s="60" t="s">
        <v>19</v>
      </c>
      <c r="C21" s="61"/>
      <c r="D21" s="47">
        <v>832076.26800000004</v>
      </c>
      <c r="E21" s="47">
        <v>745310.38639999996</v>
      </c>
      <c r="F21" s="48">
        <v>111.641576876326</v>
      </c>
      <c r="G21" s="47">
        <v>482100.48950000003</v>
      </c>
      <c r="H21" s="48">
        <v>72.593947967771101</v>
      </c>
      <c r="I21" s="47">
        <v>47292.891000000003</v>
      </c>
      <c r="J21" s="48">
        <v>5.6837206898923398</v>
      </c>
      <c r="K21" s="47">
        <v>80735.994200000001</v>
      </c>
      <c r="L21" s="48">
        <v>16.746714836098501</v>
      </c>
      <c r="M21" s="48">
        <v>-0.41422792313864898</v>
      </c>
      <c r="N21" s="47">
        <v>9462653.3902000003</v>
      </c>
      <c r="O21" s="47">
        <v>9462653.3902000003</v>
      </c>
      <c r="P21" s="47">
        <v>42530</v>
      </c>
      <c r="Q21" s="47">
        <v>41014</v>
      </c>
      <c r="R21" s="48">
        <v>3.69629882479154</v>
      </c>
      <c r="S21" s="47">
        <v>19.564454925934601</v>
      </c>
      <c r="T21" s="47">
        <v>19.7721306212513</v>
      </c>
      <c r="U21" s="49">
        <v>-1.06149492077773</v>
      </c>
    </row>
    <row r="22" spans="1:21" ht="12" thickBot="1">
      <c r="A22" s="71"/>
      <c r="B22" s="60" t="s">
        <v>20</v>
      </c>
      <c r="C22" s="61"/>
      <c r="D22" s="47">
        <v>1945088.2986000001</v>
      </c>
      <c r="E22" s="47">
        <v>1861836.8329</v>
      </c>
      <c r="F22" s="48">
        <v>104.47146947728601</v>
      </c>
      <c r="G22" s="47">
        <v>1115014.0592</v>
      </c>
      <c r="H22" s="48">
        <v>74.4451814352513</v>
      </c>
      <c r="I22" s="47">
        <v>188792.6024</v>
      </c>
      <c r="J22" s="48">
        <v>9.70611989881826</v>
      </c>
      <c r="K22" s="47">
        <v>159071.2702</v>
      </c>
      <c r="L22" s="48">
        <v>14.266301746377099</v>
      </c>
      <c r="M22" s="48">
        <v>0.18684286711630199</v>
      </c>
      <c r="N22" s="47">
        <v>25451908.693300001</v>
      </c>
      <c r="O22" s="47">
        <v>25451908.693300001</v>
      </c>
      <c r="P22" s="47">
        <v>94628</v>
      </c>
      <c r="Q22" s="47">
        <v>91527</v>
      </c>
      <c r="R22" s="48">
        <v>3.38807127951315</v>
      </c>
      <c r="S22" s="47">
        <v>20.555103125924699</v>
      </c>
      <c r="T22" s="47">
        <v>19.933923510002501</v>
      </c>
      <c r="U22" s="49">
        <v>3.0220214032334898</v>
      </c>
    </row>
    <row r="23" spans="1:21" ht="12" thickBot="1">
      <c r="A23" s="71"/>
      <c r="B23" s="60" t="s">
        <v>21</v>
      </c>
      <c r="C23" s="61"/>
      <c r="D23" s="47">
        <v>4615506.5517999995</v>
      </c>
      <c r="E23" s="47">
        <v>3508695.6167000001</v>
      </c>
      <c r="F23" s="48">
        <v>131.544797725742</v>
      </c>
      <c r="G23" s="47">
        <v>2598826.6871000002</v>
      </c>
      <c r="H23" s="48">
        <v>77.599628890620295</v>
      </c>
      <c r="I23" s="47">
        <v>168226.1489</v>
      </c>
      <c r="J23" s="48">
        <v>3.64480359873812</v>
      </c>
      <c r="K23" s="47">
        <v>311207.11170000001</v>
      </c>
      <c r="L23" s="48">
        <v>11.974908263208301</v>
      </c>
      <c r="M23" s="48">
        <v>-0.45943989524838402</v>
      </c>
      <c r="N23" s="47">
        <v>64238573.082500003</v>
      </c>
      <c r="O23" s="47">
        <v>64238573.082500003</v>
      </c>
      <c r="P23" s="47">
        <v>128900</v>
      </c>
      <c r="Q23" s="47">
        <v>117650</v>
      </c>
      <c r="R23" s="48">
        <v>9.5622609434764101</v>
      </c>
      <c r="S23" s="47">
        <v>35.8068778262219</v>
      </c>
      <c r="T23" s="47">
        <v>35.260733705057397</v>
      </c>
      <c r="U23" s="49">
        <v>1.52524920998435</v>
      </c>
    </row>
    <row r="24" spans="1:21" ht="12" thickBot="1">
      <c r="A24" s="71"/>
      <c r="B24" s="60" t="s">
        <v>22</v>
      </c>
      <c r="C24" s="61"/>
      <c r="D24" s="47">
        <v>669767.99879999994</v>
      </c>
      <c r="E24" s="47">
        <v>479412.6347</v>
      </c>
      <c r="F24" s="48">
        <v>139.705954812626</v>
      </c>
      <c r="G24" s="47">
        <v>386872.28600000002</v>
      </c>
      <c r="H24" s="48">
        <v>73.123798999652294</v>
      </c>
      <c r="I24" s="47">
        <v>85829.779699999999</v>
      </c>
      <c r="J24" s="48">
        <v>12.8148522852358</v>
      </c>
      <c r="K24" s="47">
        <v>56019.703999999998</v>
      </c>
      <c r="L24" s="48">
        <v>14.4801543111827</v>
      </c>
      <c r="M24" s="48">
        <v>0.53213554466478397</v>
      </c>
      <c r="N24" s="47">
        <v>7742273.1014</v>
      </c>
      <c r="O24" s="47">
        <v>7742273.1014</v>
      </c>
      <c r="P24" s="47">
        <v>45526</v>
      </c>
      <c r="Q24" s="47">
        <v>45243</v>
      </c>
      <c r="R24" s="48">
        <v>0.62551112879340998</v>
      </c>
      <c r="S24" s="47">
        <v>14.7117690726178</v>
      </c>
      <c r="T24" s="47">
        <v>14.7384724929823</v>
      </c>
      <c r="U24" s="49">
        <v>-0.18151060034101801</v>
      </c>
    </row>
    <row r="25" spans="1:21" ht="12" thickBot="1">
      <c r="A25" s="71"/>
      <c r="B25" s="60" t="s">
        <v>23</v>
      </c>
      <c r="C25" s="61"/>
      <c r="D25" s="47">
        <v>519678.89199999999</v>
      </c>
      <c r="E25" s="47">
        <v>526773.02029999997</v>
      </c>
      <c r="F25" s="48">
        <v>98.653285565771796</v>
      </c>
      <c r="G25" s="47">
        <v>430239.53639999998</v>
      </c>
      <c r="H25" s="48">
        <v>20.7882697969549</v>
      </c>
      <c r="I25" s="47">
        <v>33383.896099999998</v>
      </c>
      <c r="J25" s="48">
        <v>6.4239469052747298</v>
      </c>
      <c r="K25" s="47">
        <v>43070.1109</v>
      </c>
      <c r="L25" s="48">
        <v>10.010728270206499</v>
      </c>
      <c r="M25" s="48">
        <v>-0.22489412257352701</v>
      </c>
      <c r="N25" s="47">
        <v>11353281.518200001</v>
      </c>
      <c r="O25" s="47">
        <v>11353281.518200001</v>
      </c>
      <c r="P25" s="47">
        <v>24510</v>
      </c>
      <c r="Q25" s="47">
        <v>24568</v>
      </c>
      <c r="R25" s="48">
        <v>-0.23607945294692501</v>
      </c>
      <c r="S25" s="47">
        <v>21.202729171766599</v>
      </c>
      <c r="T25" s="47">
        <v>20.904617604200599</v>
      </c>
      <c r="U25" s="49">
        <v>1.4060056380053401</v>
      </c>
    </row>
    <row r="26" spans="1:21" ht="12" thickBot="1">
      <c r="A26" s="71"/>
      <c r="B26" s="60" t="s">
        <v>24</v>
      </c>
      <c r="C26" s="61"/>
      <c r="D26" s="47">
        <v>1498715.5998</v>
      </c>
      <c r="E26" s="47">
        <v>947254.23329999996</v>
      </c>
      <c r="F26" s="48">
        <v>158.21682787089199</v>
      </c>
      <c r="G26" s="47">
        <v>731971.41769999999</v>
      </c>
      <c r="H26" s="48">
        <v>104.750563144837</v>
      </c>
      <c r="I26" s="47">
        <v>232744.7794</v>
      </c>
      <c r="J26" s="48">
        <v>15.5296161213681</v>
      </c>
      <c r="K26" s="47">
        <v>157488.3652</v>
      </c>
      <c r="L26" s="48">
        <v>21.515644107369599</v>
      </c>
      <c r="M26" s="48">
        <v>0.47785380275189998</v>
      </c>
      <c r="N26" s="47">
        <v>18695987.2916</v>
      </c>
      <c r="O26" s="47">
        <v>18695987.2916</v>
      </c>
      <c r="P26" s="47">
        <v>79883</v>
      </c>
      <c r="Q26" s="47">
        <v>79313</v>
      </c>
      <c r="R26" s="48">
        <v>0.71867159229885902</v>
      </c>
      <c r="S26" s="47">
        <v>18.761383520899301</v>
      </c>
      <c r="T26" s="47">
        <v>18.276569340461201</v>
      </c>
      <c r="U26" s="49">
        <v>2.5841067632248298</v>
      </c>
    </row>
    <row r="27" spans="1:21" ht="12" thickBot="1">
      <c r="A27" s="71"/>
      <c r="B27" s="60" t="s">
        <v>25</v>
      </c>
      <c r="C27" s="61"/>
      <c r="D27" s="47">
        <v>405786.18489999999</v>
      </c>
      <c r="E27" s="47">
        <v>366016.42599999998</v>
      </c>
      <c r="F27" s="48">
        <v>110.865566700004</v>
      </c>
      <c r="G27" s="47">
        <v>303153.27529999998</v>
      </c>
      <c r="H27" s="48">
        <v>33.855121472276601</v>
      </c>
      <c r="I27" s="47">
        <v>98973.511700000003</v>
      </c>
      <c r="J27" s="48">
        <v>24.3905572399885</v>
      </c>
      <c r="K27" s="47">
        <v>88497.024600000004</v>
      </c>
      <c r="L27" s="48">
        <v>29.1921716868879</v>
      </c>
      <c r="M27" s="48">
        <v>0.11838236536598799</v>
      </c>
      <c r="N27" s="47">
        <v>6006897.1166000003</v>
      </c>
      <c r="O27" s="47">
        <v>6006897.1166000003</v>
      </c>
      <c r="P27" s="47">
        <v>46878</v>
      </c>
      <c r="Q27" s="47">
        <v>45946</v>
      </c>
      <c r="R27" s="48">
        <v>2.0284682018021098</v>
      </c>
      <c r="S27" s="47">
        <v>8.65621794658475</v>
      </c>
      <c r="T27" s="47">
        <v>8.5655910307752592</v>
      </c>
      <c r="U27" s="49">
        <v>1.0469574168387299</v>
      </c>
    </row>
    <row r="28" spans="1:21" ht="12" thickBot="1">
      <c r="A28" s="71"/>
      <c r="B28" s="60" t="s">
        <v>26</v>
      </c>
      <c r="C28" s="61"/>
      <c r="D28" s="47">
        <v>1811727.4415</v>
      </c>
      <c r="E28" s="47">
        <v>1408651.8973000001</v>
      </c>
      <c r="F28" s="48">
        <v>128.61427617231701</v>
      </c>
      <c r="G28" s="47">
        <v>1473584.0203</v>
      </c>
      <c r="H28" s="48">
        <v>22.9470065189197</v>
      </c>
      <c r="I28" s="47">
        <v>15599.575699999999</v>
      </c>
      <c r="J28" s="48">
        <v>0.86103325161783195</v>
      </c>
      <c r="K28" s="47">
        <v>43221.758900000001</v>
      </c>
      <c r="L28" s="48">
        <v>2.93310447891534</v>
      </c>
      <c r="M28" s="48">
        <v>-0.63908049794799104</v>
      </c>
      <c r="N28" s="47">
        <v>32565573.097100001</v>
      </c>
      <c r="O28" s="47">
        <v>32565573.097100001</v>
      </c>
      <c r="P28" s="47">
        <v>58488</v>
      </c>
      <c r="Q28" s="47">
        <v>61327</v>
      </c>
      <c r="R28" s="48">
        <v>-4.6292823715492402</v>
      </c>
      <c r="S28" s="47">
        <v>30.976053917042801</v>
      </c>
      <c r="T28" s="47">
        <v>30.979505974529999</v>
      </c>
      <c r="U28" s="49">
        <v>-1.1144277758591999E-2</v>
      </c>
    </row>
    <row r="29" spans="1:21" ht="12" thickBot="1">
      <c r="A29" s="71"/>
      <c r="B29" s="60" t="s">
        <v>27</v>
      </c>
      <c r="C29" s="61"/>
      <c r="D29" s="47">
        <v>753996.31649999996</v>
      </c>
      <c r="E29" s="47">
        <v>687824.98289999994</v>
      </c>
      <c r="F29" s="48">
        <v>109.620373677183</v>
      </c>
      <c r="G29" s="47">
        <v>663321.01280000003</v>
      </c>
      <c r="H29" s="48">
        <v>13.669897674015001</v>
      </c>
      <c r="I29" s="47">
        <v>123828.74619999999</v>
      </c>
      <c r="J29" s="48">
        <v>16.422990867489201</v>
      </c>
      <c r="K29" s="47">
        <v>116313.079</v>
      </c>
      <c r="L29" s="48">
        <v>17.534960713670301</v>
      </c>
      <c r="M29" s="48">
        <v>6.4615839118144003E-2</v>
      </c>
      <c r="N29" s="47">
        <v>13540146.326400001</v>
      </c>
      <c r="O29" s="47">
        <v>13540146.326400001</v>
      </c>
      <c r="P29" s="47">
        <v>107445</v>
      </c>
      <c r="Q29" s="47">
        <v>109603</v>
      </c>
      <c r="R29" s="48">
        <v>-1.96892420827897</v>
      </c>
      <c r="S29" s="47">
        <v>7.0175095769928797</v>
      </c>
      <c r="T29" s="47">
        <v>6.9950762159794904</v>
      </c>
      <c r="U29" s="49">
        <v>0.319676956151764</v>
      </c>
    </row>
    <row r="30" spans="1:21" ht="12" thickBot="1">
      <c r="A30" s="71"/>
      <c r="B30" s="60" t="s">
        <v>28</v>
      </c>
      <c r="C30" s="61"/>
      <c r="D30" s="47">
        <v>1686877.6621999999</v>
      </c>
      <c r="E30" s="47">
        <v>1425937.1798</v>
      </c>
      <c r="F30" s="48">
        <v>118.299577716081</v>
      </c>
      <c r="G30" s="47">
        <v>1042683.9085</v>
      </c>
      <c r="H30" s="48">
        <v>61.782266749156399</v>
      </c>
      <c r="I30" s="47">
        <v>204129.65520000001</v>
      </c>
      <c r="J30" s="48">
        <v>12.101034934197701</v>
      </c>
      <c r="K30" s="47">
        <v>182293.71580000001</v>
      </c>
      <c r="L30" s="48">
        <v>17.4831235347486</v>
      </c>
      <c r="M30" s="48">
        <v>0.119784378217167</v>
      </c>
      <c r="N30" s="47">
        <v>22446491.8752</v>
      </c>
      <c r="O30" s="47">
        <v>22446491.8752</v>
      </c>
      <c r="P30" s="47">
        <v>86703</v>
      </c>
      <c r="Q30" s="47">
        <v>87894</v>
      </c>
      <c r="R30" s="48">
        <v>-1.3550412997474299</v>
      </c>
      <c r="S30" s="47">
        <v>19.455816548447</v>
      </c>
      <c r="T30" s="47">
        <v>18.984795535531401</v>
      </c>
      <c r="U30" s="49">
        <v>2.4209778692283401</v>
      </c>
    </row>
    <row r="31" spans="1:21" ht="12" thickBot="1">
      <c r="A31" s="71"/>
      <c r="B31" s="60" t="s">
        <v>29</v>
      </c>
      <c r="C31" s="61"/>
      <c r="D31" s="47">
        <v>3217155.5247999998</v>
      </c>
      <c r="E31" s="47">
        <v>1201169.4232999999</v>
      </c>
      <c r="F31" s="48">
        <v>267.83528304953302</v>
      </c>
      <c r="G31" s="47">
        <v>1393744.3117</v>
      </c>
      <c r="H31" s="48">
        <v>130.82824430514901</v>
      </c>
      <c r="I31" s="47">
        <v>-216241.01850000001</v>
      </c>
      <c r="J31" s="48">
        <v>-6.7214971994070103</v>
      </c>
      <c r="K31" s="47">
        <v>34774.792300000001</v>
      </c>
      <c r="L31" s="48">
        <v>2.49506254540935</v>
      </c>
      <c r="M31" s="48">
        <v>-7.2183266727951096</v>
      </c>
      <c r="N31" s="47">
        <v>54220818.047499999</v>
      </c>
      <c r="O31" s="47">
        <v>54220818.047499999</v>
      </c>
      <c r="P31" s="47">
        <v>98655</v>
      </c>
      <c r="Q31" s="47">
        <v>102404</v>
      </c>
      <c r="R31" s="48">
        <v>-3.6609898050857401</v>
      </c>
      <c r="S31" s="47">
        <v>32.610161925903398</v>
      </c>
      <c r="T31" s="47">
        <v>31.099478218624299</v>
      </c>
      <c r="U31" s="49">
        <v>4.6325550627798098</v>
      </c>
    </row>
    <row r="32" spans="1:21" ht="12" thickBot="1">
      <c r="A32" s="71"/>
      <c r="B32" s="60" t="s">
        <v>30</v>
      </c>
      <c r="C32" s="61"/>
      <c r="D32" s="47">
        <v>176845.4601</v>
      </c>
      <c r="E32" s="47">
        <v>184895.7849</v>
      </c>
      <c r="F32" s="48">
        <v>95.646020376097795</v>
      </c>
      <c r="G32" s="47">
        <v>148683.57430000001</v>
      </c>
      <c r="H32" s="48">
        <v>18.9408184008124</v>
      </c>
      <c r="I32" s="47">
        <v>45110.830600000001</v>
      </c>
      <c r="J32" s="48">
        <v>25.5086167179476</v>
      </c>
      <c r="K32" s="47">
        <v>41871.271999999997</v>
      </c>
      <c r="L32" s="48">
        <v>28.1613299903028</v>
      </c>
      <c r="M32" s="48">
        <v>7.7369481395263007E-2</v>
      </c>
      <c r="N32" s="47">
        <v>2926984.4130000002</v>
      </c>
      <c r="O32" s="47">
        <v>2926984.4130000002</v>
      </c>
      <c r="P32" s="47">
        <v>32223</v>
      </c>
      <c r="Q32" s="47">
        <v>32993</v>
      </c>
      <c r="R32" s="48">
        <v>-2.3338283878398398</v>
      </c>
      <c r="S32" s="47">
        <v>5.4881749092263297</v>
      </c>
      <c r="T32" s="47">
        <v>5.4172223562573896</v>
      </c>
      <c r="U32" s="49">
        <v>1.29282601488631</v>
      </c>
    </row>
    <row r="33" spans="1:21" ht="12" thickBot="1">
      <c r="A33" s="71"/>
      <c r="B33" s="60" t="s">
        <v>31</v>
      </c>
      <c r="C33" s="61"/>
      <c r="D33" s="47">
        <v>49.7438</v>
      </c>
      <c r="E33" s="50"/>
      <c r="F33" s="50"/>
      <c r="G33" s="47">
        <v>156.64590000000001</v>
      </c>
      <c r="H33" s="48">
        <v>-68.244428995588095</v>
      </c>
      <c r="I33" s="47">
        <v>6.4690000000000003</v>
      </c>
      <c r="J33" s="48">
        <v>13.0046357536015</v>
      </c>
      <c r="K33" s="47">
        <v>27.606999999999999</v>
      </c>
      <c r="L33" s="48">
        <v>17.6238254560126</v>
      </c>
      <c r="M33" s="48">
        <v>-0.76567537218821302</v>
      </c>
      <c r="N33" s="47">
        <v>784.26160000000004</v>
      </c>
      <c r="O33" s="47">
        <v>784.26160000000004</v>
      </c>
      <c r="P33" s="47">
        <v>13</v>
      </c>
      <c r="Q33" s="47">
        <v>16</v>
      </c>
      <c r="R33" s="48">
        <v>-18.75</v>
      </c>
      <c r="S33" s="47">
        <v>3.8264461538461498</v>
      </c>
      <c r="T33" s="47">
        <v>5.7692500000000004</v>
      </c>
      <c r="U33" s="49">
        <v>-50.773061165411498</v>
      </c>
    </row>
    <row r="34" spans="1:21" ht="12" thickBot="1">
      <c r="A34" s="71"/>
      <c r="B34" s="60" t="s">
        <v>32</v>
      </c>
      <c r="C34" s="61"/>
      <c r="D34" s="47">
        <v>403762.14679999999</v>
      </c>
      <c r="E34" s="47">
        <v>418163.283</v>
      </c>
      <c r="F34" s="48">
        <v>96.556097394136799</v>
      </c>
      <c r="G34" s="47">
        <v>333047.84090000001</v>
      </c>
      <c r="H34" s="48">
        <v>21.232476904491499</v>
      </c>
      <c r="I34" s="47">
        <v>36208.891300000003</v>
      </c>
      <c r="J34" s="48">
        <v>8.9678766538597205</v>
      </c>
      <c r="K34" s="47">
        <v>38225.82</v>
      </c>
      <c r="L34" s="48">
        <v>11.477576283545901</v>
      </c>
      <c r="M34" s="48">
        <v>-5.2763516910820998E-2</v>
      </c>
      <c r="N34" s="47">
        <v>7455166.8803000003</v>
      </c>
      <c r="O34" s="47">
        <v>7455166.8803000003</v>
      </c>
      <c r="P34" s="47">
        <v>17414</v>
      </c>
      <c r="Q34" s="47">
        <v>18569</v>
      </c>
      <c r="R34" s="48">
        <v>-6.22004415962087</v>
      </c>
      <c r="S34" s="47">
        <v>23.1860656253589</v>
      </c>
      <c r="T34" s="47">
        <v>22.9518108083365</v>
      </c>
      <c r="U34" s="49">
        <v>1.0103258604004799</v>
      </c>
    </row>
    <row r="35" spans="1:21" ht="12" thickBot="1">
      <c r="A35" s="71"/>
      <c r="B35" s="60" t="s">
        <v>37</v>
      </c>
      <c r="C35" s="61"/>
      <c r="D35" s="50"/>
      <c r="E35" s="47">
        <v>986920.58299999998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1"/>
    </row>
    <row r="36" spans="1:21" ht="12" thickBot="1">
      <c r="A36" s="71"/>
      <c r="B36" s="60" t="s">
        <v>38</v>
      </c>
      <c r="C36" s="61"/>
      <c r="D36" s="50"/>
      <c r="E36" s="47">
        <v>187875.88099999999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39</v>
      </c>
      <c r="C37" s="61"/>
      <c r="D37" s="50"/>
      <c r="E37" s="47">
        <v>309083.13990000001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customHeight="1" thickBot="1">
      <c r="A38" s="71"/>
      <c r="B38" s="60" t="s">
        <v>33</v>
      </c>
      <c r="C38" s="61"/>
      <c r="D38" s="47">
        <v>465035.04080000002</v>
      </c>
      <c r="E38" s="47">
        <v>402608.72399999999</v>
      </c>
      <c r="F38" s="48">
        <v>115.505455564843</v>
      </c>
      <c r="G38" s="47">
        <v>413755.41499999998</v>
      </c>
      <c r="H38" s="48">
        <v>12.3937050588208</v>
      </c>
      <c r="I38" s="47">
        <v>25466.2788</v>
      </c>
      <c r="J38" s="48">
        <v>5.47620642870059</v>
      </c>
      <c r="K38" s="47">
        <v>20932.1018</v>
      </c>
      <c r="L38" s="48">
        <v>5.05905204890189</v>
      </c>
      <c r="M38" s="48">
        <v>0.216613555739539</v>
      </c>
      <c r="N38" s="47">
        <v>6555749.2034999998</v>
      </c>
      <c r="O38" s="47">
        <v>6555749.2034999998</v>
      </c>
      <c r="P38" s="47">
        <v>643</v>
      </c>
      <c r="Q38" s="47">
        <v>645</v>
      </c>
      <c r="R38" s="48">
        <v>-0.31007751937984801</v>
      </c>
      <c r="S38" s="47">
        <v>723.227124105754</v>
      </c>
      <c r="T38" s="47">
        <v>778.42602310077496</v>
      </c>
      <c r="U38" s="49">
        <v>-7.63230486733646</v>
      </c>
    </row>
    <row r="39" spans="1:21" ht="12" customHeight="1" thickBot="1">
      <c r="A39" s="71"/>
      <c r="B39" s="60" t="s">
        <v>34</v>
      </c>
      <c r="C39" s="61"/>
      <c r="D39" s="47">
        <v>1033687.4486999999</v>
      </c>
      <c r="E39" s="47">
        <v>667486.77359999996</v>
      </c>
      <c r="F39" s="48">
        <v>154.86261145295001</v>
      </c>
      <c r="G39" s="47">
        <v>714421.79449999996</v>
      </c>
      <c r="H39" s="48">
        <v>44.688677845199699</v>
      </c>
      <c r="I39" s="47">
        <v>54686.616199999997</v>
      </c>
      <c r="J39" s="48">
        <v>5.2904401875804599</v>
      </c>
      <c r="K39" s="47">
        <v>61265.443399999996</v>
      </c>
      <c r="L39" s="48">
        <v>8.5755283323736808</v>
      </c>
      <c r="M39" s="48">
        <v>-0.10738234859490101</v>
      </c>
      <c r="N39" s="47">
        <v>15799633.8946</v>
      </c>
      <c r="O39" s="47">
        <v>15799633.8946</v>
      </c>
      <c r="P39" s="47">
        <v>4302</v>
      </c>
      <c r="Q39" s="47">
        <v>4028</v>
      </c>
      <c r="R39" s="48">
        <v>6.8023833167825103</v>
      </c>
      <c r="S39" s="47">
        <v>240.280671478382</v>
      </c>
      <c r="T39" s="47">
        <v>242.05315427010899</v>
      </c>
      <c r="U39" s="49">
        <v>-0.73767181555696304</v>
      </c>
    </row>
    <row r="40" spans="1:21" ht="12" thickBot="1">
      <c r="A40" s="71"/>
      <c r="B40" s="60" t="s">
        <v>40</v>
      </c>
      <c r="C40" s="61"/>
      <c r="D40" s="50"/>
      <c r="E40" s="47">
        <v>467555.45669999998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1"/>
    </row>
    <row r="41" spans="1:21" ht="12" thickBot="1">
      <c r="A41" s="71"/>
      <c r="B41" s="60" t="s">
        <v>41</v>
      </c>
      <c r="C41" s="61"/>
      <c r="D41" s="50"/>
      <c r="E41" s="47">
        <v>88857.339699999997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2"/>
      <c r="B42" s="60" t="s">
        <v>35</v>
      </c>
      <c r="C42" s="61"/>
      <c r="D42" s="52">
        <v>64298.903400000003</v>
      </c>
      <c r="E42" s="52">
        <v>0</v>
      </c>
      <c r="F42" s="53"/>
      <c r="G42" s="52">
        <v>133606.20600000001</v>
      </c>
      <c r="H42" s="54">
        <v>-51.874313832397903</v>
      </c>
      <c r="I42" s="52">
        <v>10437.571099999999</v>
      </c>
      <c r="J42" s="54">
        <v>16.2328913061992</v>
      </c>
      <c r="K42" s="52">
        <v>11636.9246</v>
      </c>
      <c r="L42" s="54">
        <v>8.7098683125542795</v>
      </c>
      <c r="M42" s="54">
        <v>-0.103064472893465</v>
      </c>
      <c r="N42" s="52">
        <v>1182252.5044</v>
      </c>
      <c r="O42" s="52">
        <v>1182252.5044</v>
      </c>
      <c r="P42" s="52">
        <v>75</v>
      </c>
      <c r="Q42" s="52">
        <v>65</v>
      </c>
      <c r="R42" s="54">
        <v>15.384615384615399</v>
      </c>
      <c r="S42" s="52">
        <v>857.318712</v>
      </c>
      <c r="T42" s="52">
        <v>401.779095384615</v>
      </c>
      <c r="U42" s="55">
        <v>53.135387136561697</v>
      </c>
    </row>
  </sheetData>
  <mergeCells count="40">
    <mergeCell ref="B41:C41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127391</v>
      </c>
      <c r="D2" s="32">
        <v>1518707.1293059799</v>
      </c>
      <c r="E2" s="32">
        <v>1399851.1468675199</v>
      </c>
      <c r="F2" s="32">
        <v>118855.982438462</v>
      </c>
      <c r="G2" s="32">
        <v>1399851.1468675199</v>
      </c>
      <c r="H2" s="32">
        <v>7.8261292216871503E-2</v>
      </c>
    </row>
    <row r="3" spans="1:8" ht="14.25">
      <c r="A3" s="32">
        <v>2</v>
      </c>
      <c r="B3" s="33">
        <v>13</v>
      </c>
      <c r="C3" s="32">
        <v>33646.249000000003</v>
      </c>
      <c r="D3" s="32">
        <v>220232.86238482001</v>
      </c>
      <c r="E3" s="32">
        <v>181002.05584609299</v>
      </c>
      <c r="F3" s="32">
        <v>39230.806538726298</v>
      </c>
      <c r="G3" s="32">
        <v>181002.05584609299</v>
      </c>
      <c r="H3" s="32">
        <v>0.178133299971269</v>
      </c>
    </row>
    <row r="4" spans="1:8" ht="14.25">
      <c r="A4" s="32">
        <v>3</v>
      </c>
      <c r="B4" s="33">
        <v>14</v>
      </c>
      <c r="C4" s="32">
        <v>161434</v>
      </c>
      <c r="D4" s="32">
        <v>350665.845667521</v>
      </c>
      <c r="E4" s="32">
        <v>330213.83130256401</v>
      </c>
      <c r="F4" s="32">
        <v>20452.0143649573</v>
      </c>
      <c r="G4" s="32">
        <v>330213.83130256401</v>
      </c>
      <c r="H4" s="32">
        <v>5.8323371430785198E-2</v>
      </c>
    </row>
    <row r="5" spans="1:8" ht="14.25">
      <c r="A5" s="32">
        <v>4</v>
      </c>
      <c r="B5" s="33">
        <v>15</v>
      </c>
      <c r="C5" s="32">
        <v>6540</v>
      </c>
      <c r="D5" s="32">
        <v>107071.79122478599</v>
      </c>
      <c r="E5" s="32">
        <v>87913.012809401698</v>
      </c>
      <c r="F5" s="32">
        <v>19158.778415384601</v>
      </c>
      <c r="G5" s="32">
        <v>87913.012809401698</v>
      </c>
      <c r="H5" s="32">
        <v>0.17893394886018801</v>
      </c>
    </row>
    <row r="6" spans="1:8" ht="14.25">
      <c r="A6" s="32">
        <v>5</v>
      </c>
      <c r="B6" s="33">
        <v>16</v>
      </c>
      <c r="C6" s="32">
        <v>4820</v>
      </c>
      <c r="D6" s="32">
        <v>475444.99274871801</v>
      </c>
      <c r="E6" s="32">
        <v>500862.26721367502</v>
      </c>
      <c r="F6" s="32">
        <v>-25417.2744649573</v>
      </c>
      <c r="G6" s="32">
        <v>500862.26721367502</v>
      </c>
      <c r="H6" s="32">
        <v>-5.3459968771594098E-2</v>
      </c>
    </row>
    <row r="7" spans="1:8" ht="14.25">
      <c r="A7" s="32">
        <v>6</v>
      </c>
      <c r="B7" s="33">
        <v>17</v>
      </c>
      <c r="C7" s="32">
        <v>64019</v>
      </c>
      <c r="D7" s="32">
        <v>940496.98004786298</v>
      </c>
      <c r="E7" s="32">
        <v>987191.31239914498</v>
      </c>
      <c r="F7" s="32">
        <v>-46694.332351282101</v>
      </c>
      <c r="G7" s="32">
        <v>987191.31239914498</v>
      </c>
      <c r="H7" s="32">
        <v>-4.9648572341939597E-2</v>
      </c>
    </row>
    <row r="8" spans="1:8" ht="14.25">
      <c r="A8" s="32">
        <v>7</v>
      </c>
      <c r="B8" s="33">
        <v>18</v>
      </c>
      <c r="C8" s="32">
        <v>146200</v>
      </c>
      <c r="D8" s="32">
        <v>374169.67308888899</v>
      </c>
      <c r="E8" s="32">
        <v>321647.80088974402</v>
      </c>
      <c r="F8" s="32">
        <v>52521.872199145299</v>
      </c>
      <c r="G8" s="32">
        <v>321647.80088974402</v>
      </c>
      <c r="H8" s="32">
        <v>0.140369131911629</v>
      </c>
    </row>
    <row r="9" spans="1:8" ht="14.25">
      <c r="A9" s="32">
        <v>8</v>
      </c>
      <c r="B9" s="33">
        <v>19</v>
      </c>
      <c r="C9" s="32">
        <v>23475</v>
      </c>
      <c r="D9" s="32">
        <v>202816.259134188</v>
      </c>
      <c r="E9" s="32">
        <v>182437.941335043</v>
      </c>
      <c r="F9" s="32">
        <v>20378.317799145301</v>
      </c>
      <c r="G9" s="32">
        <v>182437.941335043</v>
      </c>
      <c r="H9" s="32">
        <v>0.100476746224091</v>
      </c>
    </row>
    <row r="10" spans="1:8" ht="14.25">
      <c r="A10" s="32">
        <v>9</v>
      </c>
      <c r="B10" s="33">
        <v>21</v>
      </c>
      <c r="C10" s="32">
        <v>220934</v>
      </c>
      <c r="D10" s="32">
        <v>1084702.0404999999</v>
      </c>
      <c r="E10" s="32">
        <v>1015394.8691</v>
      </c>
      <c r="F10" s="32">
        <v>69307.171400000007</v>
      </c>
      <c r="G10" s="32">
        <v>1015394.8691</v>
      </c>
      <c r="H10" s="32">
        <v>6.38951240177002E-2</v>
      </c>
    </row>
    <row r="11" spans="1:8" ht="14.25">
      <c r="A11" s="32">
        <v>10</v>
      </c>
      <c r="B11" s="33">
        <v>22</v>
      </c>
      <c r="C11" s="32">
        <v>51980.322</v>
      </c>
      <c r="D11" s="32">
        <v>1366297.6155324799</v>
      </c>
      <c r="E11" s="32">
        <v>1384030.0670581199</v>
      </c>
      <c r="F11" s="32">
        <v>-17732.451525641001</v>
      </c>
      <c r="G11" s="32">
        <v>1384030.0670581199</v>
      </c>
      <c r="H11" s="32">
        <v>-1.29784692032345E-2</v>
      </c>
    </row>
    <row r="12" spans="1:8" ht="14.25">
      <c r="A12" s="32">
        <v>11</v>
      </c>
      <c r="B12" s="33">
        <v>23</v>
      </c>
      <c r="C12" s="32">
        <v>403498.55300000001</v>
      </c>
      <c r="D12" s="32">
        <v>5579770.4558247896</v>
      </c>
      <c r="E12" s="32">
        <v>5175194.7759777801</v>
      </c>
      <c r="F12" s="32">
        <v>404575.67984700901</v>
      </c>
      <c r="G12" s="32">
        <v>5175194.7759777801</v>
      </c>
      <c r="H12" s="32">
        <v>7.2507584863937796E-2</v>
      </c>
    </row>
    <row r="13" spans="1:8" ht="14.25">
      <c r="A13" s="32">
        <v>12</v>
      </c>
      <c r="B13" s="33">
        <v>24</v>
      </c>
      <c r="C13" s="32">
        <v>53170.57</v>
      </c>
      <c r="D13" s="32">
        <v>2426615.6419435898</v>
      </c>
      <c r="E13" s="32">
        <v>2741707.49143162</v>
      </c>
      <c r="F13" s="32">
        <v>-315091.84948803397</v>
      </c>
      <c r="G13" s="32">
        <v>2741707.49143162</v>
      </c>
      <c r="H13" s="32">
        <v>-0.12984827264842899</v>
      </c>
    </row>
    <row r="14" spans="1:8" ht="14.25">
      <c r="A14" s="32">
        <v>13</v>
      </c>
      <c r="B14" s="33">
        <v>25</v>
      </c>
      <c r="C14" s="32">
        <v>149712</v>
      </c>
      <c r="D14" s="32">
        <v>2945863.3067999999</v>
      </c>
      <c r="E14" s="32">
        <v>2774811.6005000002</v>
      </c>
      <c r="F14" s="32">
        <v>171051.70629999999</v>
      </c>
      <c r="G14" s="32">
        <v>2774811.6005000002</v>
      </c>
      <c r="H14" s="32">
        <v>5.8065052069849098E-2</v>
      </c>
    </row>
    <row r="15" spans="1:8" ht="14.25">
      <c r="A15" s="32">
        <v>14</v>
      </c>
      <c r="B15" s="33">
        <v>26</v>
      </c>
      <c r="C15" s="32">
        <v>98634</v>
      </c>
      <c r="D15" s="32">
        <v>832075.98519381997</v>
      </c>
      <c r="E15" s="32">
        <v>784783.37627036497</v>
      </c>
      <c r="F15" s="32">
        <v>47292.608923455096</v>
      </c>
      <c r="G15" s="32">
        <v>784783.37627036497</v>
      </c>
      <c r="H15" s="32">
        <v>5.68368872134183E-2</v>
      </c>
    </row>
    <row r="16" spans="1:8" ht="14.25">
      <c r="A16" s="32">
        <v>15</v>
      </c>
      <c r="B16" s="33">
        <v>27</v>
      </c>
      <c r="C16" s="32">
        <v>246181.609</v>
      </c>
      <c r="D16" s="32">
        <v>1945088.73202479</v>
      </c>
      <c r="E16" s="32">
        <v>1756295.69689316</v>
      </c>
      <c r="F16" s="32">
        <v>188793.035131624</v>
      </c>
      <c r="G16" s="32">
        <v>1756295.69689316</v>
      </c>
      <c r="H16" s="32">
        <v>9.7061399833978407E-2</v>
      </c>
    </row>
    <row r="17" spans="1:8" ht="14.25">
      <c r="A17" s="32">
        <v>16</v>
      </c>
      <c r="B17" s="33">
        <v>29</v>
      </c>
      <c r="C17" s="32">
        <v>358615</v>
      </c>
      <c r="D17" s="32">
        <v>4615507.8414017102</v>
      </c>
      <c r="E17" s="32">
        <v>4447280.4527247902</v>
      </c>
      <c r="F17" s="32">
        <v>168227.388676923</v>
      </c>
      <c r="G17" s="32">
        <v>4447280.4527247902</v>
      </c>
      <c r="H17" s="32">
        <v>3.6448294414734003E-2</v>
      </c>
    </row>
    <row r="18" spans="1:8" ht="14.25">
      <c r="A18" s="32">
        <v>17</v>
      </c>
      <c r="B18" s="33">
        <v>31</v>
      </c>
      <c r="C18" s="32">
        <v>59770.404000000002</v>
      </c>
      <c r="D18" s="32">
        <v>669767.99168879096</v>
      </c>
      <c r="E18" s="32">
        <v>583938.19419463503</v>
      </c>
      <c r="F18" s="32">
        <v>85829.797494155806</v>
      </c>
      <c r="G18" s="32">
        <v>583938.19419463503</v>
      </c>
      <c r="H18" s="32">
        <v>0.128148550780606</v>
      </c>
    </row>
    <row r="19" spans="1:8" ht="14.25">
      <c r="A19" s="32">
        <v>18</v>
      </c>
      <c r="B19" s="33">
        <v>32</v>
      </c>
      <c r="C19" s="32">
        <v>28129.580999999998</v>
      </c>
      <c r="D19" s="32">
        <v>519678.89672037697</v>
      </c>
      <c r="E19" s="32">
        <v>486294.99320788798</v>
      </c>
      <c r="F19" s="32">
        <v>33383.903512488403</v>
      </c>
      <c r="G19" s="32">
        <v>486294.99320788798</v>
      </c>
      <c r="H19" s="32">
        <v>6.4239482732836903E-2</v>
      </c>
    </row>
    <row r="20" spans="1:8" ht="14.25">
      <c r="A20" s="32">
        <v>19</v>
      </c>
      <c r="B20" s="33">
        <v>33</v>
      </c>
      <c r="C20" s="32">
        <v>96223.436000000002</v>
      </c>
      <c r="D20" s="32">
        <v>1498715.55845031</v>
      </c>
      <c r="E20" s="32">
        <v>1265970.7656187499</v>
      </c>
      <c r="F20" s="32">
        <v>232744.79283156601</v>
      </c>
      <c r="G20" s="32">
        <v>1265970.7656187499</v>
      </c>
      <c r="H20" s="32">
        <v>0.155296174460367</v>
      </c>
    </row>
    <row r="21" spans="1:8" ht="14.25">
      <c r="A21" s="32">
        <v>20</v>
      </c>
      <c r="B21" s="33">
        <v>34</v>
      </c>
      <c r="C21" s="32">
        <v>56733.284</v>
      </c>
      <c r="D21" s="32">
        <v>405786.15422125399</v>
      </c>
      <c r="E21" s="32">
        <v>306812.674288282</v>
      </c>
      <c r="F21" s="32">
        <v>98973.479932971604</v>
      </c>
      <c r="G21" s="32">
        <v>306812.674288282</v>
      </c>
      <c r="H21" s="32">
        <v>0.24390551255478901</v>
      </c>
    </row>
    <row r="22" spans="1:8" ht="14.25">
      <c r="A22" s="32">
        <v>21</v>
      </c>
      <c r="B22" s="33">
        <v>35</v>
      </c>
      <c r="C22" s="32">
        <v>82737.130999999994</v>
      </c>
      <c r="D22" s="32">
        <v>1811727.44173009</v>
      </c>
      <c r="E22" s="32">
        <v>1796127.8537272499</v>
      </c>
      <c r="F22" s="32">
        <v>15599.5880028349</v>
      </c>
      <c r="G22" s="32">
        <v>1796127.8537272499</v>
      </c>
      <c r="H22" s="32">
        <v>8.6103393057502201E-3</v>
      </c>
    </row>
    <row r="23" spans="1:8" ht="14.25">
      <c r="A23" s="32">
        <v>22</v>
      </c>
      <c r="B23" s="33">
        <v>36</v>
      </c>
      <c r="C23" s="32">
        <v>165334.24</v>
      </c>
      <c r="D23" s="32">
        <v>753996.31780354003</v>
      </c>
      <c r="E23" s="32">
        <v>630167.50316921901</v>
      </c>
      <c r="F23" s="32">
        <v>123828.814634321</v>
      </c>
      <c r="G23" s="32">
        <v>630167.50316921901</v>
      </c>
      <c r="H23" s="32">
        <v>0.16422999915310699</v>
      </c>
    </row>
    <row r="24" spans="1:8" ht="14.25">
      <c r="A24" s="32">
        <v>23</v>
      </c>
      <c r="B24" s="33">
        <v>37</v>
      </c>
      <c r="C24" s="32">
        <v>148485.304</v>
      </c>
      <c r="D24" s="32">
        <v>1686877.64375575</v>
      </c>
      <c r="E24" s="32">
        <v>1482747.9878996499</v>
      </c>
      <c r="F24" s="32">
        <v>204129.65585609901</v>
      </c>
      <c r="G24" s="32">
        <v>1482747.9878996499</v>
      </c>
      <c r="H24" s="32">
        <v>0.121010351054042</v>
      </c>
    </row>
    <row r="25" spans="1:8" ht="14.25">
      <c r="A25" s="32">
        <v>24</v>
      </c>
      <c r="B25" s="33">
        <v>38</v>
      </c>
      <c r="C25" s="32">
        <v>511151.91200000001</v>
      </c>
      <c r="D25" s="32">
        <v>3217155.39771504</v>
      </c>
      <c r="E25" s="32">
        <v>3433395.6612035399</v>
      </c>
      <c r="F25" s="32">
        <v>-216240.26348849601</v>
      </c>
      <c r="G25" s="32">
        <v>3433395.6612035399</v>
      </c>
      <c r="H25" s="32">
        <v>-6.7214739966269005E-2</v>
      </c>
    </row>
    <row r="26" spans="1:8" ht="14.25">
      <c r="A26" s="32">
        <v>25</v>
      </c>
      <c r="B26" s="33">
        <v>39</v>
      </c>
      <c r="C26" s="32">
        <v>109993.70299999999</v>
      </c>
      <c r="D26" s="32">
        <v>176845.338757174</v>
      </c>
      <c r="E26" s="32">
        <v>131734.62035462001</v>
      </c>
      <c r="F26" s="32">
        <v>45110.718402554201</v>
      </c>
      <c r="G26" s="32">
        <v>131734.62035462001</v>
      </c>
      <c r="H26" s="32">
        <v>0.25508570776917999</v>
      </c>
    </row>
    <row r="27" spans="1:8" ht="14.25">
      <c r="A27" s="32">
        <v>26</v>
      </c>
      <c r="B27" s="33">
        <v>40</v>
      </c>
      <c r="C27" s="32">
        <v>9.3539999999999992</v>
      </c>
      <c r="D27" s="32">
        <v>49.743699999999997</v>
      </c>
      <c r="E27" s="32">
        <v>43.274799999999999</v>
      </c>
      <c r="F27" s="32">
        <v>6.4688999999999997</v>
      </c>
      <c r="G27" s="32">
        <v>43.274799999999999</v>
      </c>
      <c r="H27" s="32">
        <v>0.13004460866401199</v>
      </c>
    </row>
    <row r="28" spans="1:8" ht="14.25">
      <c r="A28" s="32">
        <v>27</v>
      </c>
      <c r="B28" s="33">
        <v>42</v>
      </c>
      <c r="C28" s="32">
        <v>19994.971000000001</v>
      </c>
      <c r="D28" s="32">
        <v>403762.14679999999</v>
      </c>
      <c r="E28" s="32">
        <v>367553.2525</v>
      </c>
      <c r="F28" s="32">
        <v>36208.8943</v>
      </c>
      <c r="G28" s="32">
        <v>367553.2525</v>
      </c>
      <c r="H28" s="32">
        <v>8.9678773968714195E-2</v>
      </c>
    </row>
    <row r="29" spans="1:8" ht="14.25">
      <c r="A29" s="32">
        <v>28</v>
      </c>
      <c r="B29" s="33">
        <v>75</v>
      </c>
      <c r="C29" s="32">
        <v>651</v>
      </c>
      <c r="D29" s="32">
        <v>465035.04273504298</v>
      </c>
      <c r="E29" s="32">
        <v>439568.76247863198</v>
      </c>
      <c r="F29" s="32">
        <v>25466.2802564103</v>
      </c>
      <c r="G29" s="32">
        <v>439568.76247863198</v>
      </c>
      <c r="H29" s="32">
        <v>5.4762067190966199E-2</v>
      </c>
    </row>
    <row r="30" spans="1:8" ht="14.25">
      <c r="A30" s="32">
        <v>29</v>
      </c>
      <c r="B30" s="33">
        <v>76</v>
      </c>
      <c r="C30" s="32">
        <v>4518</v>
      </c>
      <c r="D30" s="32">
        <v>1033687.44186581</v>
      </c>
      <c r="E30" s="32">
        <v>979000.83410170896</v>
      </c>
      <c r="F30" s="32">
        <v>54686.607764102599</v>
      </c>
      <c r="G30" s="32">
        <v>979000.83410170896</v>
      </c>
      <c r="H30" s="32">
        <v>5.2904394064605197E-2</v>
      </c>
    </row>
    <row r="31" spans="1:8" ht="14.25">
      <c r="A31" s="32">
        <v>30</v>
      </c>
      <c r="B31" s="33">
        <v>99</v>
      </c>
      <c r="C31" s="32">
        <v>80</v>
      </c>
      <c r="D31" s="32">
        <v>64298.903486876901</v>
      </c>
      <c r="E31" s="32">
        <v>53861.331033961098</v>
      </c>
      <c r="F31" s="32">
        <v>10437.5724529158</v>
      </c>
      <c r="G31" s="32">
        <v>53861.331033961098</v>
      </c>
      <c r="H31" s="32">
        <v>0.16232893388370301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2014-01-20T00:27:00Z</dcterms:modified>
</cp:coreProperties>
</file>