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6" l="1"/>
  <c r="L36" s="1"/>
  <c r="G3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<sst xmlns="http://schemas.openxmlformats.org/spreadsheetml/2006/main" count="113" uniqueCount="71">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</sst>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35" Type="http://schemas.openxmlformats.org/officeDocument/2006/relationships/hyperlink" Target="cid:9876b3b8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25" Type="http://schemas.openxmlformats.org/officeDocument/2006/relationships/hyperlink" Target="cid:798fdde9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336" Type="http://schemas.openxmlformats.org/officeDocument/2006/relationships/image" Target="cid:9876b3db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26" Type="http://schemas.openxmlformats.org/officeDocument/2006/relationships/image" Target="cid:798fde1113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240" Type="http://schemas.openxmlformats.org/officeDocument/2006/relationships/image" Target="cid:25a2b89113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17" Type="http://schemas.openxmlformats.org/officeDocument/2006/relationships/hyperlink" Target="cid:5588ec4e2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219" Type="http://schemas.openxmlformats.org/officeDocument/2006/relationships/hyperlink" Target="cid:e2b490a42" TargetMode="External"/><Relationship Id="rId230" Type="http://schemas.openxmlformats.org/officeDocument/2006/relationships/image" Target="cid:196d9a913" TargetMode="External"/><Relationship Id="rId251" Type="http://schemas.openxmlformats.org/officeDocument/2006/relationships/hyperlink" Target="cid:53f9d4bf2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323" Type="http://schemas.openxmlformats.org/officeDocument/2006/relationships/hyperlink" Target="cid:756b0cf62" TargetMode="External"/><Relationship Id="rId328" Type="http://schemas.openxmlformats.org/officeDocument/2006/relationships/image" Target="cid:88fc8e9d13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318" Type="http://schemas.openxmlformats.org/officeDocument/2006/relationships/image" Target="cid:5588ec7013" TargetMode="External"/><Relationship Id="rId339" Type="http://schemas.openxmlformats.org/officeDocument/2006/relationships/hyperlink" Target="cid:ad0a8bb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334" Type="http://schemas.openxmlformats.org/officeDocument/2006/relationships/image" Target="cid:934e91da13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329" Type="http://schemas.openxmlformats.org/officeDocument/2006/relationships/hyperlink" Target="cid:89df9e5f2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19" Type="http://schemas.openxmlformats.org/officeDocument/2006/relationships/hyperlink" Target="cid:64f5efd42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330" Type="http://schemas.openxmlformats.org/officeDocument/2006/relationships/image" Target="cid:89dfa1d4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320" Type="http://schemas.openxmlformats.org/officeDocument/2006/relationships/image" Target="cid:64f5effa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341" Type="http://schemas.openxmlformats.org/officeDocument/2006/relationships/hyperlink" Target="cid:b238698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331" Type="http://schemas.openxmlformats.org/officeDocument/2006/relationships/hyperlink" Target="cid:8e511c9c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29177826.234099999</v>
      </c>
      <c r="F3" s="25">
        <f>RA!I7</f>
        <v>3001128.5518</v>
      </c>
      <c r="G3" s="16">
        <f>E3-F3</f>
        <v>26176697.682299998</v>
      </c>
      <c r="H3" s="27">
        <f>RA!J7</f>
        <v>10.285648175848699</v>
      </c>
      <c r="I3" s="20">
        <f>SUM(I4:I39)</f>
        <v>29177830.772883732</v>
      </c>
      <c r="J3" s="21">
        <f>SUM(J4:J39)</f>
        <v>26176697.795842897</v>
      </c>
      <c r="K3" s="22">
        <f>E3-I3</f>
        <v>-4.5387837328016758</v>
      </c>
      <c r="L3" s="22">
        <f>G3-J3</f>
        <v>-0.11354289948940277</v>
      </c>
    </row>
    <row r="4" spans="1:12">
      <c r="A4" s="59">
        <f>RA!A8</f>
        <v>41660</v>
      </c>
      <c r="B4" s="12">
        <v>12</v>
      </c>
      <c r="C4" s="56" t="s">
        <v>6</v>
      </c>
      <c r="D4" s="56"/>
      <c r="E4" s="15">
        <f>VLOOKUP(C4,RA!B8:D39,3,0)</f>
        <v>1307816.0168000001</v>
      </c>
      <c r="F4" s="25">
        <f>VLOOKUP(C4,RA!B8:I43,8,0)</f>
        <v>150431.92009999999</v>
      </c>
      <c r="G4" s="16">
        <f t="shared" ref="G4:G39" si="0">E4-F4</f>
        <v>1157384.0967000001</v>
      </c>
      <c r="H4" s="27">
        <f>RA!J8</f>
        <v>11.5025292676932</v>
      </c>
      <c r="I4" s="20">
        <f>VLOOKUP(B4,RMS!B:D,3,FALSE)</f>
        <v>1307817.19995812</v>
      </c>
      <c r="J4" s="21">
        <f>VLOOKUP(B4,RMS!B:E,4,FALSE)</f>
        <v>1157384.1017743601</v>
      </c>
      <c r="K4" s="22">
        <f t="shared" ref="K4:K39" si="1">E4-I4</f>
        <v>-1.1831581199076027</v>
      </c>
      <c r="L4" s="22">
        <f t="shared" ref="L4:L39" si="2">G4-J4</f>
        <v>-5.074359942227602E-3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156213.99540000001</v>
      </c>
      <c r="F5" s="25">
        <f>VLOOKUP(C5,RA!B9:I44,8,0)</f>
        <v>34585.100400000003</v>
      </c>
      <c r="G5" s="16">
        <f t="shared" si="0"/>
        <v>121628.89500000002</v>
      </c>
      <c r="H5" s="27">
        <f>RA!J9</f>
        <v>22.139565863763799</v>
      </c>
      <c r="I5" s="20">
        <f>VLOOKUP(B5,RMS!B:D,3,FALSE)</f>
        <v>156214.05447717299</v>
      </c>
      <c r="J5" s="21">
        <f>VLOOKUP(B5,RMS!B:E,4,FALSE)</f>
        <v>121628.881388405</v>
      </c>
      <c r="K5" s="22">
        <f t="shared" si="1"/>
        <v>-5.9077172976685688E-2</v>
      </c>
      <c r="L5" s="22">
        <f t="shared" si="2"/>
        <v>1.3611595015390776E-2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291219.65549999999</v>
      </c>
      <c r="F6" s="25">
        <f>VLOOKUP(C6,RA!B10:I45,8,0)</f>
        <v>74415.085699999996</v>
      </c>
      <c r="G6" s="16">
        <f t="shared" si="0"/>
        <v>216804.5698</v>
      </c>
      <c r="H6" s="27">
        <f>RA!J10</f>
        <v>25.5529063009966</v>
      </c>
      <c r="I6" s="20">
        <f>VLOOKUP(B6,RMS!B:D,3,FALSE)</f>
        <v>291221.67746666702</v>
      </c>
      <c r="J6" s="21">
        <f>VLOOKUP(B6,RMS!B:E,4,FALSE)</f>
        <v>216804.570038462</v>
      </c>
      <c r="K6" s="22">
        <f t="shared" si="1"/>
        <v>-2.021966667030938</v>
      </c>
      <c r="L6" s="22">
        <f t="shared" si="2"/>
        <v>-2.3846200201660395E-4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90906.777600000001</v>
      </c>
      <c r="F7" s="25">
        <f>VLOOKUP(C7,RA!B11:I46,8,0)</f>
        <v>15633.271199999999</v>
      </c>
      <c r="G7" s="16">
        <f t="shared" si="0"/>
        <v>75273.506399999998</v>
      </c>
      <c r="H7" s="27">
        <f>RA!J11</f>
        <v>17.197035922654901</v>
      </c>
      <c r="I7" s="20">
        <f>VLOOKUP(B7,RMS!B:D,3,FALSE)</f>
        <v>90906.805778632493</v>
      </c>
      <c r="J7" s="21">
        <f>VLOOKUP(B7,RMS!B:E,4,FALSE)</f>
        <v>75273.506283760697</v>
      </c>
      <c r="K7" s="22">
        <f t="shared" si="1"/>
        <v>-2.817863249219954E-2</v>
      </c>
      <c r="L7" s="22">
        <f t="shared" si="2"/>
        <v>1.1623930186033249E-4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369352.39909999998</v>
      </c>
      <c r="F8" s="25">
        <f>VLOOKUP(C8,RA!B12:I47,8,0)</f>
        <v>-6173.5909000000001</v>
      </c>
      <c r="G8" s="16">
        <f t="shared" si="0"/>
        <v>375525.99</v>
      </c>
      <c r="H8" s="27">
        <f>RA!J12</f>
        <v>-1.6714635981905599</v>
      </c>
      <c r="I8" s="20">
        <f>VLOOKUP(B8,RMS!B:D,3,FALSE)</f>
        <v>369352.392116239</v>
      </c>
      <c r="J8" s="21">
        <f>VLOOKUP(B8,RMS!B:E,4,FALSE)</f>
        <v>375525.99134359002</v>
      </c>
      <c r="K8" s="22">
        <f t="shared" si="1"/>
        <v>6.9837609771639109E-3</v>
      </c>
      <c r="L8" s="22">
        <f t="shared" si="2"/>
        <v>-1.343590032774955E-3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523865.0049</v>
      </c>
      <c r="F9" s="25">
        <f>VLOOKUP(C9,RA!B13:I48,8,0)</f>
        <v>89836.390799999994</v>
      </c>
      <c r="G9" s="16">
        <f t="shared" si="0"/>
        <v>434028.61410000001</v>
      </c>
      <c r="H9" s="27">
        <f>RA!J13</f>
        <v>17.148767327405</v>
      </c>
      <c r="I9" s="20">
        <f>VLOOKUP(B9,RMS!B:D,3,FALSE)</f>
        <v>523865.22268974403</v>
      </c>
      <c r="J9" s="21">
        <f>VLOOKUP(B9,RMS!B:E,4,FALSE)</f>
        <v>434028.61355213699</v>
      </c>
      <c r="K9" s="22">
        <f t="shared" si="1"/>
        <v>-0.21778974402695894</v>
      </c>
      <c r="L9" s="22">
        <f t="shared" si="2"/>
        <v>5.4786301916465163E-4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272717.88390000002</v>
      </c>
      <c r="F10" s="25">
        <f>VLOOKUP(C10,RA!B14:I49,8,0)</f>
        <v>47581.103600000002</v>
      </c>
      <c r="G10" s="16">
        <f t="shared" si="0"/>
        <v>225136.78030000001</v>
      </c>
      <c r="H10" s="27">
        <f>RA!J14</f>
        <v>17.447005278702999</v>
      </c>
      <c r="I10" s="20">
        <f>VLOOKUP(B10,RMS!B:D,3,FALSE)</f>
        <v>272717.875926496</v>
      </c>
      <c r="J10" s="21">
        <f>VLOOKUP(B10,RMS!B:E,4,FALSE)</f>
        <v>225136.782673504</v>
      </c>
      <c r="K10" s="22">
        <f t="shared" si="1"/>
        <v>7.9735040199011564E-3</v>
      </c>
      <c r="L10" s="22">
        <f t="shared" si="2"/>
        <v>-2.3735039867460728E-3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143728.97949999999</v>
      </c>
      <c r="F11" s="25">
        <f>VLOOKUP(C11,RA!B15:I50,8,0)</f>
        <v>31564.458500000001</v>
      </c>
      <c r="G11" s="16">
        <f t="shared" si="0"/>
        <v>112164.52099999998</v>
      </c>
      <c r="H11" s="27">
        <f>RA!J15</f>
        <v>21.961095535364901</v>
      </c>
      <c r="I11" s="20">
        <f>VLOOKUP(B11,RMS!B:D,3,FALSE)</f>
        <v>143729.03116239299</v>
      </c>
      <c r="J11" s="21">
        <f>VLOOKUP(B11,RMS!B:E,4,FALSE)</f>
        <v>112164.521030769</v>
      </c>
      <c r="K11" s="22">
        <f t="shared" si="1"/>
        <v>-5.1662393001606688E-2</v>
      </c>
      <c r="L11" s="22">
        <f t="shared" si="2"/>
        <v>-3.0769020668230951E-5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1268945.4495000001</v>
      </c>
      <c r="F12" s="25">
        <f>VLOOKUP(C12,RA!B16:I51,8,0)</f>
        <v>18264.798200000001</v>
      </c>
      <c r="G12" s="16">
        <f t="shared" si="0"/>
        <v>1250680.6513</v>
      </c>
      <c r="H12" s="27">
        <f>RA!J16</f>
        <v>1.4393682728597099</v>
      </c>
      <c r="I12" s="20">
        <f>VLOOKUP(B12,RMS!B:D,3,FALSE)</f>
        <v>1268945.1288999999</v>
      </c>
      <c r="J12" s="21">
        <f>VLOOKUP(B12,RMS!B:E,4,FALSE)</f>
        <v>1250680.6513</v>
      </c>
      <c r="K12" s="22">
        <f t="shared" si="1"/>
        <v>0.32060000021010637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1541943.5459</v>
      </c>
      <c r="F13" s="25">
        <f>VLOOKUP(C13,RA!B17:I52,8,0)</f>
        <v>-1178.8299</v>
      </c>
      <c r="G13" s="16">
        <f t="shared" si="0"/>
        <v>1543122.3758</v>
      </c>
      <c r="H13" s="27">
        <f>RA!J17</f>
        <v>-7.6450911781724001E-2</v>
      </c>
      <c r="I13" s="20">
        <f>VLOOKUP(B13,RMS!B:D,3,FALSE)</f>
        <v>1541943.6444059799</v>
      </c>
      <c r="J13" s="21">
        <f>VLOOKUP(B13,RMS!B:E,4,FALSE)</f>
        <v>1543122.3764649599</v>
      </c>
      <c r="K13" s="22">
        <f t="shared" si="1"/>
        <v>-9.8505979869514704E-2</v>
      </c>
      <c r="L13" s="22">
        <f t="shared" si="2"/>
        <v>-6.6495989449322224E-4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5316481.3576999996</v>
      </c>
      <c r="F14" s="25">
        <f>VLOOKUP(C14,RA!B18:I53,8,0)</f>
        <v>688772.84770000004</v>
      </c>
      <c r="G14" s="16">
        <f t="shared" si="0"/>
        <v>4627708.51</v>
      </c>
      <c r="H14" s="27">
        <f>RA!J18</f>
        <v>12.955426744841899</v>
      </c>
      <c r="I14" s="20">
        <f>VLOOKUP(B14,RMS!B:D,3,FALSE)</f>
        <v>5316481.4010068402</v>
      </c>
      <c r="J14" s="21">
        <f>VLOOKUP(B14,RMS!B:E,4,FALSE)</f>
        <v>4627708.7211769205</v>
      </c>
      <c r="K14" s="22">
        <f t="shared" si="1"/>
        <v>-4.330684058368206E-2</v>
      </c>
      <c r="L14" s="22">
        <f t="shared" si="2"/>
        <v>-0.21117692068219185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872017.66830000002</v>
      </c>
      <c r="F15" s="25">
        <f>VLOOKUP(C15,RA!B19:I54,8,0)</f>
        <v>88977.803</v>
      </c>
      <c r="G15" s="16">
        <f t="shared" si="0"/>
        <v>783039.86530000006</v>
      </c>
      <c r="H15" s="27">
        <f>RA!J19</f>
        <v>10.2036697459883</v>
      </c>
      <c r="I15" s="20">
        <f>VLOOKUP(B15,RMS!B:D,3,FALSE)</f>
        <v>872017.65754017106</v>
      </c>
      <c r="J15" s="21">
        <f>VLOOKUP(B15,RMS!B:E,4,FALSE)</f>
        <v>783039.864913675</v>
      </c>
      <c r="K15" s="22">
        <f t="shared" si="1"/>
        <v>1.0759828961454332E-2</v>
      </c>
      <c r="L15" s="22">
        <f t="shared" si="2"/>
        <v>3.8632506038993597E-4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2314128.2481999998</v>
      </c>
      <c r="F16" s="25">
        <f>VLOOKUP(C16,RA!B20:I55,8,0)</f>
        <v>173249.51740000001</v>
      </c>
      <c r="G16" s="16">
        <f t="shared" si="0"/>
        <v>2140878.7308</v>
      </c>
      <c r="H16" s="27">
        <f>RA!J20</f>
        <v>7.48659965301227</v>
      </c>
      <c r="I16" s="20">
        <f>VLOOKUP(B16,RMS!B:D,3,FALSE)</f>
        <v>2314128.3531999998</v>
      </c>
      <c r="J16" s="21">
        <f>VLOOKUP(B16,RMS!B:E,4,FALSE)</f>
        <v>2140878.7308</v>
      </c>
      <c r="K16" s="22">
        <f t="shared" si="1"/>
        <v>-0.10499999998137355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598188.38080000004</v>
      </c>
      <c r="F17" s="25">
        <f>VLOOKUP(C17,RA!B21:I56,8,0)</f>
        <v>78721.7448</v>
      </c>
      <c r="G17" s="16">
        <f t="shared" si="0"/>
        <v>519466.63600000006</v>
      </c>
      <c r="H17" s="27">
        <f>RA!J21</f>
        <v>13.1600257254612</v>
      </c>
      <c r="I17" s="20">
        <f>VLOOKUP(B17,RMS!B:D,3,FALSE)</f>
        <v>598188.15077420801</v>
      </c>
      <c r="J17" s="21">
        <f>VLOOKUP(B17,RMS!B:E,4,FALSE)</f>
        <v>519466.63583065599</v>
      </c>
      <c r="K17" s="22">
        <f t="shared" si="1"/>
        <v>0.23002579202875495</v>
      </c>
      <c r="L17" s="22">
        <f t="shared" si="2"/>
        <v>1.6934407176449895E-4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1792323.2609999999</v>
      </c>
      <c r="F18" s="25">
        <f>VLOOKUP(C18,RA!B22:I57,8,0)</f>
        <v>174751.15979999999</v>
      </c>
      <c r="G18" s="16">
        <f t="shared" si="0"/>
        <v>1617572.1011999999</v>
      </c>
      <c r="H18" s="27">
        <f>RA!J22</f>
        <v>9.7499800176950302</v>
      </c>
      <c r="I18" s="20">
        <f>VLOOKUP(B18,RMS!B:D,3,FALSE)</f>
        <v>1792323.66619573</v>
      </c>
      <c r="J18" s="21">
        <f>VLOOKUP(B18,RMS!B:E,4,FALSE)</f>
        <v>1617572.1016299101</v>
      </c>
      <c r="K18" s="22">
        <f t="shared" si="1"/>
        <v>-0.40519573003984988</v>
      </c>
      <c r="L18" s="22">
        <f t="shared" si="2"/>
        <v>-4.2991014197468758E-4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3396678.9071999998</v>
      </c>
      <c r="F19" s="25">
        <f>VLOOKUP(C19,RA!B23:I58,8,0)</f>
        <v>257354.67790000001</v>
      </c>
      <c r="G19" s="16">
        <f t="shared" si="0"/>
        <v>3139324.2292999998</v>
      </c>
      <c r="H19" s="27">
        <f>RA!J23</f>
        <v>7.5766560493687196</v>
      </c>
      <c r="I19" s="20">
        <f>VLOOKUP(B19,RMS!B:D,3,FALSE)</f>
        <v>3396680.0165615398</v>
      </c>
      <c r="J19" s="21">
        <f>VLOOKUP(B19,RMS!B:E,4,FALSE)</f>
        <v>3139324.2786538498</v>
      </c>
      <c r="K19" s="22">
        <f t="shared" si="1"/>
        <v>-1.1093615400604904</v>
      </c>
      <c r="L19" s="22">
        <f t="shared" si="2"/>
        <v>-4.9353850074112415E-2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495547.08149999997</v>
      </c>
      <c r="F20" s="25">
        <f>VLOOKUP(C20,RA!B24:I59,8,0)</f>
        <v>75736.800199999998</v>
      </c>
      <c r="G20" s="16">
        <f t="shared" si="0"/>
        <v>419810.28129999997</v>
      </c>
      <c r="H20" s="27">
        <f>RA!J24</f>
        <v>15.283472151777801</v>
      </c>
      <c r="I20" s="20">
        <f>VLOOKUP(B20,RMS!B:D,3,FALSE)</f>
        <v>495547.10345585801</v>
      </c>
      <c r="J20" s="21">
        <f>VLOOKUP(B20,RMS!B:E,4,FALSE)</f>
        <v>419810.25589842</v>
      </c>
      <c r="K20" s="22">
        <f t="shared" si="1"/>
        <v>-2.1955858042929322E-2</v>
      </c>
      <c r="L20" s="22">
        <f t="shared" si="2"/>
        <v>2.5401579972822219E-2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458994.47629999998</v>
      </c>
      <c r="F21" s="25">
        <f>VLOOKUP(C21,RA!B25:I60,8,0)</f>
        <v>30421.4264</v>
      </c>
      <c r="G21" s="16">
        <f t="shared" si="0"/>
        <v>428573.04989999998</v>
      </c>
      <c r="H21" s="27">
        <f>RA!J25</f>
        <v>6.6278415037213803</v>
      </c>
      <c r="I21" s="20">
        <f>VLOOKUP(B21,RMS!B:D,3,FALSE)</f>
        <v>458994.478582029</v>
      </c>
      <c r="J21" s="21">
        <f>VLOOKUP(B21,RMS!B:E,4,FALSE)</f>
        <v>428573.04927215399</v>
      </c>
      <c r="K21" s="22">
        <f t="shared" si="1"/>
        <v>-2.2820290178060532E-3</v>
      </c>
      <c r="L21" s="22">
        <f t="shared" si="2"/>
        <v>6.2784599140286446E-4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1290186.0924</v>
      </c>
      <c r="F22" s="25">
        <f>VLOOKUP(C22,RA!B26:I61,8,0)</f>
        <v>259250.25289999999</v>
      </c>
      <c r="G22" s="16">
        <f t="shared" si="0"/>
        <v>1030935.8395</v>
      </c>
      <c r="H22" s="27">
        <f>RA!J26</f>
        <v>20.094020112846199</v>
      </c>
      <c r="I22" s="20">
        <f>VLOOKUP(B22,RMS!B:D,3,FALSE)</f>
        <v>1290186.07629437</v>
      </c>
      <c r="J22" s="21">
        <f>VLOOKUP(B22,RMS!B:E,4,FALSE)</f>
        <v>1030935.79219011</v>
      </c>
      <c r="K22" s="22">
        <f t="shared" si="1"/>
        <v>1.6105629969388247E-2</v>
      </c>
      <c r="L22" s="22">
        <f t="shared" si="2"/>
        <v>4.7309890040196478E-2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357573.23499999999</v>
      </c>
      <c r="F23" s="25">
        <f>VLOOKUP(C23,RA!B27:I62,8,0)</f>
        <v>97797.0481</v>
      </c>
      <c r="G23" s="16">
        <f t="shared" si="0"/>
        <v>259776.18689999997</v>
      </c>
      <c r="H23" s="27">
        <f>RA!J27</f>
        <v>27.3502148727659</v>
      </c>
      <c r="I23" s="20">
        <f>VLOOKUP(B23,RMS!B:D,3,FALSE)</f>
        <v>357573.199720498</v>
      </c>
      <c r="J23" s="21">
        <f>VLOOKUP(B23,RMS!B:E,4,FALSE)</f>
        <v>259776.19318208701</v>
      </c>
      <c r="K23" s="22">
        <f t="shared" si="1"/>
        <v>3.5279501986224204E-2</v>
      </c>
      <c r="L23" s="22">
        <f t="shared" si="2"/>
        <v>-6.2820870371069759E-3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1209217.3259999999</v>
      </c>
      <c r="F24" s="25">
        <f>VLOOKUP(C24,RA!B28:I63,8,0)</f>
        <v>91106.113200000007</v>
      </c>
      <c r="G24" s="16">
        <f t="shared" si="0"/>
        <v>1118111.2127999999</v>
      </c>
      <c r="H24" s="27">
        <f>RA!J28</f>
        <v>7.5343043174358204</v>
      </c>
      <c r="I24" s="20">
        <f>VLOOKUP(B24,RMS!B:D,3,FALSE)</f>
        <v>1209217.3261867301</v>
      </c>
      <c r="J24" s="21">
        <f>VLOOKUP(B24,RMS!B:E,4,FALSE)</f>
        <v>1118111.2046159301</v>
      </c>
      <c r="K24" s="22">
        <f t="shared" si="1"/>
        <v>-1.8673017621040344E-4</v>
      </c>
      <c r="L24" s="22">
        <f t="shared" si="2"/>
        <v>8.1840697675943375E-3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681674.19700000004</v>
      </c>
      <c r="F25" s="25">
        <f>VLOOKUP(C25,RA!B29:I64,8,0)</f>
        <v>116572.567</v>
      </c>
      <c r="G25" s="16">
        <f t="shared" si="0"/>
        <v>565101.63</v>
      </c>
      <c r="H25" s="27">
        <f>RA!J29</f>
        <v>17.100921160435199</v>
      </c>
      <c r="I25" s="20">
        <f>VLOOKUP(B25,RMS!B:D,3,FALSE)</f>
        <v>681674.19675221201</v>
      </c>
      <c r="J25" s="21">
        <f>VLOOKUP(B25,RMS!B:E,4,FALSE)</f>
        <v>565101.62747398799</v>
      </c>
      <c r="K25" s="22">
        <f t="shared" si="1"/>
        <v>2.4778803344815969E-4</v>
      </c>
      <c r="L25" s="22">
        <f t="shared" si="2"/>
        <v>2.5260120164602995E-3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1467204.0018</v>
      </c>
      <c r="F26" s="25">
        <f>VLOOKUP(C26,RA!B30:I65,8,0)</f>
        <v>214621.28589999999</v>
      </c>
      <c r="G26" s="16">
        <f t="shared" si="0"/>
        <v>1252582.7159</v>
      </c>
      <c r="H26" s="27">
        <f>RA!J30</f>
        <v>14.627910340804499</v>
      </c>
      <c r="I26" s="20">
        <f>VLOOKUP(B26,RMS!B:D,3,FALSE)</f>
        <v>1467204.0075902699</v>
      </c>
      <c r="J26" s="21">
        <f>VLOOKUP(B26,RMS!B:E,4,FALSE)</f>
        <v>1252582.7112529101</v>
      </c>
      <c r="K26" s="22">
        <f t="shared" si="1"/>
        <v>-5.7902699336409569E-3</v>
      </c>
      <c r="L26" s="22">
        <f t="shared" si="2"/>
        <v>4.6470898669213057E-3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990170.94920000003</v>
      </c>
      <c r="F27" s="25">
        <f>VLOOKUP(C27,RA!B31:I66,8,0)</f>
        <v>36636.539199999999</v>
      </c>
      <c r="G27" s="16">
        <f t="shared" si="0"/>
        <v>953534.41</v>
      </c>
      <c r="H27" s="27">
        <f>RA!J31</f>
        <v>3.7000216204686902</v>
      </c>
      <c r="I27" s="20">
        <f>VLOOKUP(B27,RMS!B:D,3,FALSE)</f>
        <v>990170.89465752197</v>
      </c>
      <c r="J27" s="21">
        <f>VLOOKUP(B27,RMS!B:E,4,FALSE)</f>
        <v>953534.36550177005</v>
      </c>
      <c r="K27" s="22">
        <f t="shared" si="1"/>
        <v>5.4542478057555854E-2</v>
      </c>
      <c r="L27" s="22">
        <f t="shared" si="2"/>
        <v>4.4498229981400073E-2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170595.25169999999</v>
      </c>
      <c r="F28" s="25">
        <f>VLOOKUP(C28,RA!B32:I67,8,0)</f>
        <v>42599.838199999998</v>
      </c>
      <c r="G28" s="16">
        <f t="shared" si="0"/>
        <v>127995.4135</v>
      </c>
      <c r="H28" s="27">
        <f>RA!J32</f>
        <v>24.971291859232899</v>
      </c>
      <c r="I28" s="20">
        <f>VLOOKUP(B28,RMS!B:D,3,FALSE)</f>
        <v>170595.13293787901</v>
      </c>
      <c r="J28" s="21">
        <f>VLOOKUP(B28,RMS!B:E,4,FALSE)</f>
        <v>127995.39527697601</v>
      </c>
      <c r="K28" s="22">
        <f t="shared" si="1"/>
        <v>0.11876212098286487</v>
      </c>
      <c r="L28" s="22">
        <f t="shared" si="2"/>
        <v>1.8223023987957276E-2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84.615899999999996</v>
      </c>
      <c r="F29" s="25">
        <f>VLOOKUP(C29,RA!B33:I68,8,0)</f>
        <v>16.475300000000001</v>
      </c>
      <c r="G29" s="16">
        <f t="shared" si="0"/>
        <v>68.140599999999992</v>
      </c>
      <c r="H29" s="27">
        <f>RA!J33</f>
        <v>19.470690496703298</v>
      </c>
      <c r="I29" s="20">
        <f>VLOOKUP(B29,RMS!B:D,3,FALSE)</f>
        <v>84.615499999999997</v>
      </c>
      <c r="J29" s="21">
        <f>VLOOKUP(B29,RMS!B:E,4,FALSE)</f>
        <v>68.140600000000006</v>
      </c>
      <c r="K29" s="22">
        <f t="shared" si="1"/>
        <v>3.9999999999906777E-4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8.4996568330096895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388402.74200000003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388402.74180000002</v>
      </c>
      <c r="J31" s="21">
        <f>VLOOKUP(B31,RMS!B:E,4,FALSE)</f>
        <v>355389.8492</v>
      </c>
      <c r="K31" s="22">
        <f t="shared" si="1"/>
        <v>2.0000000949949026E-4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5.6866099981470102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414037.17869999999</v>
      </c>
      <c r="F35" s="25">
        <f>VLOOKUP(C35,RA!B8:I74,8,0)</f>
        <v>23544.679599999999</v>
      </c>
      <c r="G35" s="16">
        <f t="shared" si="0"/>
        <v>390492.49910000002</v>
      </c>
      <c r="H35" s="27">
        <f>RA!J39</f>
        <v>5.5530087440121099</v>
      </c>
      <c r="I35" s="20">
        <f>VLOOKUP(B35,RMS!B:D,3,FALSE)</f>
        <v>414037.17948717898</v>
      </c>
      <c r="J35" s="21">
        <f>VLOOKUP(B35,RMS!B:E,4,FALSE)</f>
        <v>390492.50059829099</v>
      </c>
      <c r="K35" s="22">
        <f t="shared" si="1"/>
        <v>-7.8717898577451706E-4</v>
      </c>
      <c r="L35" s="22">
        <f t="shared" si="2"/>
        <v>-1.4982909779064357E-3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924390.03910000005</v>
      </c>
      <c r="F36" s="25">
        <f>VLOOKUP(C36,RA!B8:I75,8,0)</f>
        <v>51331.459699999999</v>
      </c>
      <c r="G36" s="16">
        <f t="shared" si="0"/>
        <v>873058.57940000005</v>
      </c>
      <c r="H36" s="27">
        <f>RA!J40</f>
        <v>0</v>
      </c>
      <c r="I36" s="20">
        <f>VLOOKUP(B36,RMS!B:D,3,FALSE)</f>
        <v>924390.02598888904</v>
      </c>
      <c r="J36" s="21">
        <f>VLOOKUP(B36,RMS!B:E,4,FALSE)</f>
        <v>873058.57355982903</v>
      </c>
      <c r="K36" s="22">
        <f t="shared" si="1"/>
        <v>1.311111100949347E-2</v>
      </c>
      <c r="L36" s="22">
        <f t="shared" si="2"/>
        <v>5.840171012096107E-3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15.9703161131755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73221.516199999998</v>
      </c>
      <c r="F39" s="25">
        <f>VLOOKUP(C39,RA!B8:I78,8,0)</f>
        <v>11693.7076</v>
      </c>
      <c r="G39" s="16">
        <f t="shared" si="0"/>
        <v>61527.808599999997</v>
      </c>
      <c r="H39" s="27">
        <f>RA!J43</f>
        <v>0</v>
      </c>
      <c r="I39" s="20">
        <f>VLOOKUP(B39,RMS!B:D,3,FALSE)</f>
        <v>73221.515770365295</v>
      </c>
      <c r="J39" s="21">
        <f>VLOOKUP(B39,RMS!B:E,4,FALSE)</f>
        <v>61527.808365479199</v>
      </c>
      <c r="K39" s="22">
        <f t="shared" si="1"/>
        <v>4.2963470332324505E-4</v>
      </c>
      <c r="L39" s="22">
        <f t="shared" si="2"/>
        <v>2.3452079767594114E-4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workbookViewId="0">
      <selection sqref="A1:XFD1048576"/>
    </sheetView>
  </sheetViews>
  <sheetFormatPr defaultRowHeight="11.25"/>
  <cols>
    <col min="1" max="1" width="7.7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35" t="s">
        <v>47</v>
      </c>
      <c r="W1" s="64"/>
    </row>
    <row r="2" spans="1:23" ht="12.75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35"/>
      <c r="W2" s="64"/>
    </row>
    <row r="3" spans="1:23" ht="23.25" thickBo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36" t="s">
        <v>48</v>
      </c>
      <c r="W3" s="64"/>
    </row>
    <row r="4" spans="1:23" ht="12.75" thickTop="1" thickBo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W4" s="64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5" t="s">
        <v>4</v>
      </c>
      <c r="C6" s="66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7" t="s">
        <v>5</v>
      </c>
      <c r="B7" s="68"/>
      <c r="C7" s="69"/>
      <c r="D7" s="44">
        <v>29177826.234099999</v>
      </c>
      <c r="E7" s="44">
        <v>39483148.473300003</v>
      </c>
      <c r="F7" s="45">
        <v>73.899441565130402</v>
      </c>
      <c r="G7" s="44">
        <v>15363194.5869</v>
      </c>
      <c r="H7" s="45">
        <v>89.920306411919995</v>
      </c>
      <c r="I7" s="44">
        <v>3001128.5518</v>
      </c>
      <c r="J7" s="45">
        <v>10.285648175848699</v>
      </c>
      <c r="K7" s="44">
        <v>1969140.3022</v>
      </c>
      <c r="L7" s="45">
        <v>12.817258097343</v>
      </c>
      <c r="M7" s="45">
        <v>0.52408060941468904</v>
      </c>
      <c r="N7" s="44">
        <v>567856984.00779998</v>
      </c>
      <c r="O7" s="44">
        <v>567856984.00779998</v>
      </c>
      <c r="P7" s="44">
        <v>1158520</v>
      </c>
      <c r="Q7" s="44">
        <v>1117973</v>
      </c>
      <c r="R7" s="45">
        <v>3.6268317750070902</v>
      </c>
      <c r="S7" s="44">
        <v>25.185431614559999</v>
      </c>
      <c r="T7" s="44">
        <v>24.096427125789301</v>
      </c>
      <c r="U7" s="46">
        <v>4.3239461027982804</v>
      </c>
    </row>
    <row r="8" spans="1:23" ht="12" thickBot="1">
      <c r="A8" s="70">
        <v>41660</v>
      </c>
      <c r="B8" s="60" t="s">
        <v>6</v>
      </c>
      <c r="C8" s="61"/>
      <c r="D8" s="47">
        <v>1307816.0168000001</v>
      </c>
      <c r="E8" s="47">
        <v>1463378.2575000001</v>
      </c>
      <c r="F8" s="48">
        <v>89.369649309553196</v>
      </c>
      <c r="G8" s="47">
        <v>666649.33510000003</v>
      </c>
      <c r="H8" s="48">
        <v>96.177502615197596</v>
      </c>
      <c r="I8" s="47">
        <v>150431.92009999999</v>
      </c>
      <c r="J8" s="48">
        <v>11.5025292676932</v>
      </c>
      <c r="K8" s="47">
        <v>129132.46859999999</v>
      </c>
      <c r="L8" s="48">
        <v>19.370373868389098</v>
      </c>
      <c r="M8" s="48">
        <v>0.16494264944300799</v>
      </c>
      <c r="N8" s="47">
        <v>21786432.1437</v>
      </c>
      <c r="O8" s="47">
        <v>21786432.1437</v>
      </c>
      <c r="P8" s="47">
        <v>43862</v>
      </c>
      <c r="Q8" s="47">
        <v>42091</v>
      </c>
      <c r="R8" s="48">
        <v>4.2075503076667298</v>
      </c>
      <c r="S8" s="47">
        <v>29.8166070129041</v>
      </c>
      <c r="T8" s="47">
        <v>28.0373032524768</v>
      </c>
      <c r="U8" s="49">
        <v>5.9674924100427802</v>
      </c>
    </row>
    <row r="9" spans="1:23" ht="12" thickBot="1">
      <c r="A9" s="71"/>
      <c r="B9" s="60" t="s">
        <v>7</v>
      </c>
      <c r="C9" s="61"/>
      <c r="D9" s="47">
        <v>156213.99540000001</v>
      </c>
      <c r="E9" s="47">
        <v>203539.16769999999</v>
      </c>
      <c r="F9" s="48">
        <v>76.748862228937995</v>
      </c>
      <c r="G9" s="47">
        <v>78105.294699999999</v>
      </c>
      <c r="H9" s="48">
        <v>100.00436077991</v>
      </c>
      <c r="I9" s="47">
        <v>34585.100400000003</v>
      </c>
      <c r="J9" s="48">
        <v>22.139565863763799</v>
      </c>
      <c r="K9" s="47">
        <v>18985.889299999999</v>
      </c>
      <c r="L9" s="48">
        <v>24.308069475858499</v>
      </c>
      <c r="M9" s="48">
        <v>0.82162130272191203</v>
      </c>
      <c r="N9" s="47">
        <v>3021336.3942999998</v>
      </c>
      <c r="O9" s="47">
        <v>3021336.3942999998</v>
      </c>
      <c r="P9" s="47">
        <v>8839</v>
      </c>
      <c r="Q9" s="47">
        <v>8442</v>
      </c>
      <c r="R9" s="48">
        <v>4.7026770907367998</v>
      </c>
      <c r="S9" s="47">
        <v>17.673265686163599</v>
      </c>
      <c r="T9" s="47">
        <v>42.337104607912799</v>
      </c>
      <c r="U9" s="49">
        <v>-139.554507693836</v>
      </c>
    </row>
    <row r="10" spans="1:23" ht="12" thickBot="1">
      <c r="A10" s="71"/>
      <c r="B10" s="60" t="s">
        <v>8</v>
      </c>
      <c r="C10" s="61"/>
      <c r="D10" s="47">
        <v>291219.65549999999</v>
      </c>
      <c r="E10" s="47">
        <v>374052.4498</v>
      </c>
      <c r="F10" s="48">
        <v>77.855299612583906</v>
      </c>
      <c r="G10" s="47">
        <v>102981.254</v>
      </c>
      <c r="H10" s="48">
        <v>182.78899720914299</v>
      </c>
      <c r="I10" s="47">
        <v>74415.085699999996</v>
      </c>
      <c r="J10" s="48">
        <v>25.5529063009966</v>
      </c>
      <c r="K10" s="47">
        <v>31947.805700000001</v>
      </c>
      <c r="L10" s="48">
        <v>31.0229332612322</v>
      </c>
      <c r="M10" s="48">
        <v>1.32927063594856</v>
      </c>
      <c r="N10" s="47">
        <v>3901110.9227</v>
      </c>
      <c r="O10" s="47">
        <v>3901110.9227</v>
      </c>
      <c r="P10" s="47">
        <v>113175</v>
      </c>
      <c r="Q10" s="47">
        <v>108740</v>
      </c>
      <c r="R10" s="48">
        <v>4.07853595732941</v>
      </c>
      <c r="S10" s="47">
        <v>2.5731800795228601</v>
      </c>
      <c r="T10" s="47">
        <v>2.4008588348353901</v>
      </c>
      <c r="U10" s="49">
        <v>6.6968202520605997</v>
      </c>
    </row>
    <row r="11" spans="1:23" ht="12" thickBot="1">
      <c r="A11" s="71"/>
      <c r="B11" s="60" t="s">
        <v>9</v>
      </c>
      <c r="C11" s="61"/>
      <c r="D11" s="47">
        <v>90906.777600000001</v>
      </c>
      <c r="E11" s="47">
        <v>105722.76820000001</v>
      </c>
      <c r="F11" s="48">
        <v>85.985998236470707</v>
      </c>
      <c r="G11" s="47">
        <v>58535.1806</v>
      </c>
      <c r="H11" s="48">
        <v>55.302805369665201</v>
      </c>
      <c r="I11" s="47">
        <v>15633.271199999999</v>
      </c>
      <c r="J11" s="48">
        <v>17.197035922654901</v>
      </c>
      <c r="K11" s="47">
        <v>14673.8899</v>
      </c>
      <c r="L11" s="48">
        <v>25.068496841709599</v>
      </c>
      <c r="M11" s="48">
        <v>6.5380162079585996E-2</v>
      </c>
      <c r="N11" s="47">
        <v>2349502.8461000002</v>
      </c>
      <c r="O11" s="47">
        <v>2349502.8461000002</v>
      </c>
      <c r="P11" s="47">
        <v>4283</v>
      </c>
      <c r="Q11" s="47">
        <v>4141</v>
      </c>
      <c r="R11" s="48">
        <v>3.4291234001449</v>
      </c>
      <c r="S11" s="47">
        <v>21.225023955171601</v>
      </c>
      <c r="T11" s="47">
        <v>20.102926177251899</v>
      </c>
      <c r="U11" s="49">
        <v>5.2866737879291197</v>
      </c>
    </row>
    <row r="12" spans="1:23" ht="12" thickBot="1">
      <c r="A12" s="71"/>
      <c r="B12" s="60" t="s">
        <v>10</v>
      </c>
      <c r="C12" s="61"/>
      <c r="D12" s="47">
        <v>369352.39909999998</v>
      </c>
      <c r="E12" s="47">
        <v>488807.03730000003</v>
      </c>
      <c r="F12" s="48">
        <v>75.562005232202495</v>
      </c>
      <c r="G12" s="47">
        <v>236153.6501</v>
      </c>
      <c r="H12" s="48">
        <v>56.403425881241503</v>
      </c>
      <c r="I12" s="47">
        <v>-6173.5909000000001</v>
      </c>
      <c r="J12" s="48">
        <v>-1.6714635981905599</v>
      </c>
      <c r="K12" s="47">
        <v>7870.0255999999999</v>
      </c>
      <c r="L12" s="48">
        <v>3.3325868969916002</v>
      </c>
      <c r="M12" s="48">
        <v>-1.7844435601327699</v>
      </c>
      <c r="N12" s="47">
        <v>8721914.9123</v>
      </c>
      <c r="O12" s="47">
        <v>8721914.9123</v>
      </c>
      <c r="P12" s="47">
        <v>2314</v>
      </c>
      <c r="Q12" s="47">
        <v>2217</v>
      </c>
      <c r="R12" s="48">
        <v>4.37528191249437</v>
      </c>
      <c r="S12" s="47">
        <v>159.61642139153</v>
      </c>
      <c r="T12" s="47">
        <v>159.43174285069901</v>
      </c>
      <c r="U12" s="49">
        <v>0.11570146681691899</v>
      </c>
    </row>
    <row r="13" spans="1:23" ht="12" thickBot="1">
      <c r="A13" s="71"/>
      <c r="B13" s="60" t="s">
        <v>11</v>
      </c>
      <c r="C13" s="61"/>
      <c r="D13" s="47">
        <v>523865.0049</v>
      </c>
      <c r="E13" s="47">
        <v>592306.89469999995</v>
      </c>
      <c r="F13" s="48">
        <v>88.444860187780606</v>
      </c>
      <c r="G13" s="47">
        <v>279305.29200000002</v>
      </c>
      <c r="H13" s="48">
        <v>87.559999722454194</v>
      </c>
      <c r="I13" s="47">
        <v>89836.390799999994</v>
      </c>
      <c r="J13" s="48">
        <v>17.148767327405</v>
      </c>
      <c r="K13" s="47">
        <v>54241.783300000003</v>
      </c>
      <c r="L13" s="48">
        <v>19.420249044189301</v>
      </c>
      <c r="M13" s="48">
        <v>0.65622118843574195</v>
      </c>
      <c r="N13" s="47">
        <v>10905021.627699999</v>
      </c>
      <c r="O13" s="47">
        <v>10905021.627699999</v>
      </c>
      <c r="P13" s="47">
        <v>14070</v>
      </c>
      <c r="Q13" s="47">
        <v>13056</v>
      </c>
      <c r="R13" s="48">
        <v>7.7665441176470598</v>
      </c>
      <c r="S13" s="47">
        <v>37.2327650959488</v>
      </c>
      <c r="T13" s="47">
        <v>35.838562553615198</v>
      </c>
      <c r="U13" s="49">
        <v>3.74455815661495</v>
      </c>
    </row>
    <row r="14" spans="1:23" ht="12" thickBot="1">
      <c r="A14" s="71"/>
      <c r="B14" s="60" t="s">
        <v>12</v>
      </c>
      <c r="C14" s="61"/>
      <c r="D14" s="47">
        <v>272717.88390000002</v>
      </c>
      <c r="E14" s="47">
        <v>361307.5662</v>
      </c>
      <c r="F14" s="48">
        <v>75.480811755001696</v>
      </c>
      <c r="G14" s="47">
        <v>150580.6501</v>
      </c>
      <c r="H14" s="48">
        <v>81.110842408296904</v>
      </c>
      <c r="I14" s="47">
        <v>47581.103600000002</v>
      </c>
      <c r="J14" s="48">
        <v>17.447005278702999</v>
      </c>
      <c r="K14" s="47">
        <v>25328.185000000001</v>
      </c>
      <c r="L14" s="48">
        <v>16.820345099572702</v>
      </c>
      <c r="M14" s="48">
        <v>0.87858323049993503</v>
      </c>
      <c r="N14" s="47">
        <v>5416264.2444000002</v>
      </c>
      <c r="O14" s="47">
        <v>5416264.2444000002</v>
      </c>
      <c r="P14" s="47">
        <v>3331</v>
      </c>
      <c r="Q14" s="47">
        <v>3063</v>
      </c>
      <c r="R14" s="48">
        <v>8.7495919033627096</v>
      </c>
      <c r="S14" s="47">
        <v>81.8726760432303</v>
      </c>
      <c r="T14" s="47">
        <v>82.389940679072794</v>
      </c>
      <c r="U14" s="49">
        <v>-0.63179153392935605</v>
      </c>
    </row>
    <row r="15" spans="1:23" ht="12" thickBot="1">
      <c r="A15" s="71"/>
      <c r="B15" s="60" t="s">
        <v>13</v>
      </c>
      <c r="C15" s="61"/>
      <c r="D15" s="47">
        <v>143728.97949999999</v>
      </c>
      <c r="E15" s="47">
        <v>180392.19880000001</v>
      </c>
      <c r="F15" s="48">
        <v>79.675828808623606</v>
      </c>
      <c r="G15" s="47">
        <v>84555.942899999995</v>
      </c>
      <c r="H15" s="48">
        <v>69.980931641884595</v>
      </c>
      <c r="I15" s="47">
        <v>31564.458500000001</v>
      </c>
      <c r="J15" s="48">
        <v>21.961095535364901</v>
      </c>
      <c r="K15" s="47">
        <v>15483.561400000001</v>
      </c>
      <c r="L15" s="48">
        <v>18.311618165397999</v>
      </c>
      <c r="M15" s="48">
        <v>1.03857870192577</v>
      </c>
      <c r="N15" s="47">
        <v>3266109.0762</v>
      </c>
      <c r="O15" s="47">
        <v>3266109.0762</v>
      </c>
      <c r="P15" s="47">
        <v>3587</v>
      </c>
      <c r="Q15" s="47">
        <v>3615</v>
      </c>
      <c r="R15" s="48">
        <v>-0.77455048409405003</v>
      </c>
      <c r="S15" s="47">
        <v>40.069411625313599</v>
      </c>
      <c r="T15" s="47">
        <v>41.346649986168799</v>
      </c>
      <c r="U15" s="49">
        <v>-3.18756455123046</v>
      </c>
    </row>
    <row r="16" spans="1:23" ht="12" thickBot="1">
      <c r="A16" s="71"/>
      <c r="B16" s="60" t="s">
        <v>14</v>
      </c>
      <c r="C16" s="61"/>
      <c r="D16" s="47">
        <v>1268945.4495000001</v>
      </c>
      <c r="E16" s="47">
        <v>1487216.2494000001</v>
      </c>
      <c r="F16" s="48">
        <v>85.323533145360798</v>
      </c>
      <c r="G16" s="47">
        <v>459360.04369999998</v>
      </c>
      <c r="H16" s="48">
        <v>176.24201688920201</v>
      </c>
      <c r="I16" s="47">
        <v>18264.798200000001</v>
      </c>
      <c r="J16" s="48">
        <v>1.4393682728597099</v>
      </c>
      <c r="K16" s="47">
        <v>31473.015100000001</v>
      </c>
      <c r="L16" s="48">
        <v>6.8514916635967804</v>
      </c>
      <c r="M16" s="48">
        <v>-0.41966798725934601</v>
      </c>
      <c r="N16" s="47">
        <v>19365510.663800001</v>
      </c>
      <c r="O16" s="47">
        <v>19365510.663800001</v>
      </c>
      <c r="P16" s="47">
        <v>55932</v>
      </c>
      <c r="Q16" s="47">
        <v>52050</v>
      </c>
      <c r="R16" s="48">
        <v>7.4582132564841501</v>
      </c>
      <c r="S16" s="47">
        <v>22.687289020596399</v>
      </c>
      <c r="T16" s="47">
        <v>19.451331936599399</v>
      </c>
      <c r="U16" s="49">
        <v>14.263304359808201</v>
      </c>
    </row>
    <row r="17" spans="1:21" ht="12" thickBot="1">
      <c r="A17" s="71"/>
      <c r="B17" s="60" t="s">
        <v>15</v>
      </c>
      <c r="C17" s="61"/>
      <c r="D17" s="47">
        <v>1541943.5459</v>
      </c>
      <c r="E17" s="47">
        <v>2019089.7067</v>
      </c>
      <c r="F17" s="48">
        <v>76.368253514607403</v>
      </c>
      <c r="G17" s="47">
        <v>723207.94209999999</v>
      </c>
      <c r="H17" s="48">
        <v>113.20887895984799</v>
      </c>
      <c r="I17" s="47">
        <v>-1178.8299</v>
      </c>
      <c r="J17" s="48">
        <v>-7.6450911781724001E-2</v>
      </c>
      <c r="K17" s="47">
        <v>63323.511100000003</v>
      </c>
      <c r="L17" s="48">
        <v>8.7559203119542204</v>
      </c>
      <c r="M17" s="48">
        <v>-1.01861599079903</v>
      </c>
      <c r="N17" s="47">
        <v>26827037.517299999</v>
      </c>
      <c r="O17" s="47">
        <v>26827037.517299999</v>
      </c>
      <c r="P17" s="47">
        <v>17490</v>
      </c>
      <c r="Q17" s="47">
        <v>15774</v>
      </c>
      <c r="R17" s="48">
        <v>10.878661087866099</v>
      </c>
      <c r="S17" s="47">
        <v>88.161437730131496</v>
      </c>
      <c r="T17" s="47">
        <v>78.906790972486405</v>
      </c>
      <c r="U17" s="49">
        <v>10.4973863810777</v>
      </c>
    </row>
    <row r="18" spans="1:21" ht="12" thickBot="1">
      <c r="A18" s="71"/>
      <c r="B18" s="60" t="s">
        <v>16</v>
      </c>
      <c r="C18" s="61"/>
      <c r="D18" s="47">
        <v>5316481.3576999996</v>
      </c>
      <c r="E18" s="47">
        <v>6577273.4634999996</v>
      </c>
      <c r="F18" s="48">
        <v>80.831082776219404</v>
      </c>
      <c r="G18" s="47">
        <v>2066025.2335999999</v>
      </c>
      <c r="H18" s="48">
        <v>157.328965360029</v>
      </c>
      <c r="I18" s="47">
        <v>688772.84770000004</v>
      </c>
      <c r="J18" s="48">
        <v>12.955426744841899</v>
      </c>
      <c r="K18" s="47">
        <v>328657.22659999999</v>
      </c>
      <c r="L18" s="48">
        <v>15.9077063171839</v>
      </c>
      <c r="M18" s="48">
        <v>1.0957179454882</v>
      </c>
      <c r="N18" s="47">
        <v>70733865.015900001</v>
      </c>
      <c r="O18" s="47">
        <v>70733865.015900001</v>
      </c>
      <c r="P18" s="47">
        <v>129713</v>
      </c>
      <c r="Q18" s="47">
        <v>123150</v>
      </c>
      <c r="R18" s="48">
        <v>5.3292732440113797</v>
      </c>
      <c r="S18" s="47">
        <v>40.986496015819498</v>
      </c>
      <c r="T18" s="47">
        <v>38.341159908241998</v>
      </c>
      <c r="U18" s="49">
        <v>6.4541650658708098</v>
      </c>
    </row>
    <row r="19" spans="1:21" ht="12" thickBot="1">
      <c r="A19" s="71"/>
      <c r="B19" s="60" t="s">
        <v>17</v>
      </c>
      <c r="C19" s="61"/>
      <c r="D19" s="47">
        <v>872017.66830000002</v>
      </c>
      <c r="E19" s="47">
        <v>1303145.6035</v>
      </c>
      <c r="F19" s="48">
        <v>66.916364983155205</v>
      </c>
      <c r="G19" s="47">
        <v>509327.37520000001</v>
      </c>
      <c r="H19" s="48">
        <v>71.209660183213302</v>
      </c>
      <c r="I19" s="47">
        <v>88977.803</v>
      </c>
      <c r="J19" s="48">
        <v>10.2036697459883</v>
      </c>
      <c r="K19" s="47">
        <v>77288.734200000006</v>
      </c>
      <c r="L19" s="48">
        <v>15.1746672107798</v>
      </c>
      <c r="M19" s="48">
        <v>0.15123897319565599</v>
      </c>
      <c r="N19" s="47">
        <v>22644992.773600001</v>
      </c>
      <c r="O19" s="47">
        <v>22644992.773600001</v>
      </c>
      <c r="P19" s="47">
        <v>17536</v>
      </c>
      <c r="Q19" s="47">
        <v>17060</v>
      </c>
      <c r="R19" s="48">
        <v>2.79015240328253</v>
      </c>
      <c r="S19" s="47">
        <v>49.727284916742697</v>
      </c>
      <c r="T19" s="47">
        <v>48.983296418522897</v>
      </c>
      <c r="U19" s="49">
        <v>1.49613738104844</v>
      </c>
    </row>
    <row r="20" spans="1:21" ht="12" thickBot="1">
      <c r="A20" s="71"/>
      <c r="B20" s="60" t="s">
        <v>18</v>
      </c>
      <c r="C20" s="61"/>
      <c r="D20" s="47">
        <v>2314128.2481999998</v>
      </c>
      <c r="E20" s="47">
        <v>2541591.7481999998</v>
      </c>
      <c r="F20" s="48">
        <v>91.050352592579301</v>
      </c>
      <c r="G20" s="47">
        <v>981565.52960000001</v>
      </c>
      <c r="H20" s="48">
        <v>135.758915570623</v>
      </c>
      <c r="I20" s="47">
        <v>173249.51740000001</v>
      </c>
      <c r="J20" s="48">
        <v>7.48659965301227</v>
      </c>
      <c r="K20" s="47">
        <v>47802.026899999997</v>
      </c>
      <c r="L20" s="48">
        <v>4.8699781582061004</v>
      </c>
      <c r="M20" s="48">
        <v>2.6243132066853798</v>
      </c>
      <c r="N20" s="47">
        <v>40780449.3763</v>
      </c>
      <c r="O20" s="47">
        <v>40780449.3763</v>
      </c>
      <c r="P20" s="47">
        <v>52359</v>
      </c>
      <c r="Q20" s="47">
        <v>49516</v>
      </c>
      <c r="R20" s="48">
        <v>5.74157847968333</v>
      </c>
      <c r="S20" s="47">
        <v>44.197334712274902</v>
      </c>
      <c r="T20" s="47">
        <v>43.7826079812586</v>
      </c>
      <c r="U20" s="49">
        <v>0.93835235476565104</v>
      </c>
    </row>
    <row r="21" spans="1:21" ht="12" thickBot="1">
      <c r="A21" s="71"/>
      <c r="B21" s="60" t="s">
        <v>19</v>
      </c>
      <c r="C21" s="61"/>
      <c r="D21" s="47">
        <v>598188.38080000004</v>
      </c>
      <c r="E21" s="47">
        <v>950748.56480000005</v>
      </c>
      <c r="F21" s="48">
        <v>62.917621224685803</v>
      </c>
      <c r="G21" s="47">
        <v>350681.97509999998</v>
      </c>
      <c r="H21" s="48">
        <v>70.578593504676604</v>
      </c>
      <c r="I21" s="47">
        <v>78721.7448</v>
      </c>
      <c r="J21" s="48">
        <v>13.1600257254612</v>
      </c>
      <c r="K21" s="47">
        <v>57605.137699999999</v>
      </c>
      <c r="L21" s="48">
        <v>16.4266035297575</v>
      </c>
      <c r="M21" s="48">
        <v>0.36657506505708798</v>
      </c>
      <c r="N21" s="47">
        <v>10627877.6832</v>
      </c>
      <c r="O21" s="47">
        <v>10627877.6832</v>
      </c>
      <c r="P21" s="47">
        <v>35288</v>
      </c>
      <c r="Q21" s="47">
        <v>34393</v>
      </c>
      <c r="R21" s="48">
        <v>2.60227371848922</v>
      </c>
      <c r="S21" s="47">
        <v>16.951609068238501</v>
      </c>
      <c r="T21" s="47">
        <v>16.5418973715582</v>
      </c>
      <c r="U21" s="49">
        <v>2.41694870988968</v>
      </c>
    </row>
    <row r="22" spans="1:21" ht="12" thickBot="1">
      <c r="A22" s="71"/>
      <c r="B22" s="60" t="s">
        <v>20</v>
      </c>
      <c r="C22" s="61"/>
      <c r="D22" s="47">
        <v>1792323.2609999999</v>
      </c>
      <c r="E22" s="47">
        <v>2175159.6387999998</v>
      </c>
      <c r="F22" s="48">
        <v>82.3996192752453</v>
      </c>
      <c r="G22" s="47">
        <v>832199.04520000005</v>
      </c>
      <c r="H22" s="48">
        <v>115.37194392830099</v>
      </c>
      <c r="I22" s="47">
        <v>174751.15979999999</v>
      </c>
      <c r="J22" s="48">
        <v>9.7499800176950302</v>
      </c>
      <c r="K22" s="47">
        <v>123359.7506</v>
      </c>
      <c r="L22" s="48">
        <v>14.8233468076563</v>
      </c>
      <c r="M22" s="48">
        <v>0.41659786883518501</v>
      </c>
      <c r="N22" s="47">
        <v>28906423.3281</v>
      </c>
      <c r="O22" s="47">
        <v>28906423.3281</v>
      </c>
      <c r="P22" s="47">
        <v>85661</v>
      </c>
      <c r="Q22" s="47">
        <v>82223</v>
      </c>
      <c r="R22" s="48">
        <v>4.1813117984019099</v>
      </c>
      <c r="S22" s="47">
        <v>20.923445453590301</v>
      </c>
      <c r="T22" s="47">
        <v>20.268978295610701</v>
      </c>
      <c r="U22" s="49">
        <v>3.1279129406830002</v>
      </c>
    </row>
    <row r="23" spans="1:21" ht="12" thickBot="1">
      <c r="A23" s="71"/>
      <c r="B23" s="60" t="s">
        <v>21</v>
      </c>
      <c r="C23" s="61"/>
      <c r="D23" s="47">
        <v>3396678.9071999998</v>
      </c>
      <c r="E23" s="47">
        <v>4561802.3306999998</v>
      </c>
      <c r="F23" s="48">
        <v>74.459142702020301</v>
      </c>
      <c r="G23" s="47">
        <v>1925031.473</v>
      </c>
      <c r="H23" s="48">
        <v>76.447967466555795</v>
      </c>
      <c r="I23" s="47">
        <v>257354.67790000001</v>
      </c>
      <c r="J23" s="48">
        <v>7.5766560493687196</v>
      </c>
      <c r="K23" s="47">
        <v>246671.5963</v>
      </c>
      <c r="L23" s="48">
        <v>12.8138993964386</v>
      </c>
      <c r="M23" s="48">
        <v>4.3308924741409002E-2</v>
      </c>
      <c r="N23" s="47">
        <v>70814040.3292</v>
      </c>
      <c r="O23" s="47">
        <v>70814040.3292</v>
      </c>
      <c r="P23" s="47">
        <v>103772</v>
      </c>
      <c r="Q23" s="47">
        <v>98923</v>
      </c>
      <c r="R23" s="48">
        <v>4.9017923031044397</v>
      </c>
      <c r="S23" s="47">
        <v>32.732133014685999</v>
      </c>
      <c r="T23" s="47">
        <v>32.370167332167497</v>
      </c>
      <c r="U23" s="49">
        <v>1.10584202488787</v>
      </c>
    </row>
    <row r="24" spans="1:21" ht="12" thickBot="1">
      <c r="A24" s="71"/>
      <c r="B24" s="60" t="s">
        <v>22</v>
      </c>
      <c r="C24" s="61"/>
      <c r="D24" s="47">
        <v>495547.08149999997</v>
      </c>
      <c r="E24" s="47">
        <v>570224.57120000001</v>
      </c>
      <c r="F24" s="48">
        <v>86.903845700151805</v>
      </c>
      <c r="G24" s="47">
        <v>319396.69290000002</v>
      </c>
      <c r="H24" s="48">
        <v>55.150974482741802</v>
      </c>
      <c r="I24" s="47">
        <v>75736.800199999998</v>
      </c>
      <c r="J24" s="48">
        <v>15.283472151777801</v>
      </c>
      <c r="K24" s="47">
        <v>46485.407299999999</v>
      </c>
      <c r="L24" s="48">
        <v>14.5541291858504</v>
      </c>
      <c r="M24" s="48">
        <v>0.629259688125826</v>
      </c>
      <c r="N24" s="47">
        <v>8717647.7064999994</v>
      </c>
      <c r="O24" s="47">
        <v>8717647.7064999994</v>
      </c>
      <c r="P24" s="47">
        <v>38673</v>
      </c>
      <c r="Q24" s="47">
        <v>38232</v>
      </c>
      <c r="R24" s="48">
        <v>1.1534839924670399</v>
      </c>
      <c r="S24" s="47">
        <v>12.813773989605201</v>
      </c>
      <c r="T24" s="47">
        <v>12.619505688951699</v>
      </c>
      <c r="U24" s="49">
        <v>1.51608964549465</v>
      </c>
    </row>
    <row r="25" spans="1:21" ht="12" thickBot="1">
      <c r="A25" s="71"/>
      <c r="B25" s="60" t="s">
        <v>23</v>
      </c>
      <c r="C25" s="61"/>
      <c r="D25" s="47">
        <v>458994.47629999998</v>
      </c>
      <c r="E25" s="47">
        <v>847460.0257</v>
      </c>
      <c r="F25" s="48">
        <v>54.1611949095619</v>
      </c>
      <c r="G25" s="47">
        <v>242236.34969999999</v>
      </c>
      <c r="H25" s="48">
        <v>89.482080979360106</v>
      </c>
      <c r="I25" s="47">
        <v>30421.4264</v>
      </c>
      <c r="J25" s="48">
        <v>6.6278415037213803</v>
      </c>
      <c r="K25" s="47">
        <v>28659.839400000001</v>
      </c>
      <c r="L25" s="48">
        <v>11.831353731797099</v>
      </c>
      <c r="M25" s="48">
        <v>6.1465347918173999E-2</v>
      </c>
      <c r="N25" s="47">
        <v>12222905.2688</v>
      </c>
      <c r="O25" s="47">
        <v>12222905.2688</v>
      </c>
      <c r="P25" s="47">
        <v>21317</v>
      </c>
      <c r="Q25" s="47">
        <v>20437</v>
      </c>
      <c r="R25" s="48">
        <v>4.3059157410578797</v>
      </c>
      <c r="S25" s="47">
        <v>21.531851400290801</v>
      </c>
      <c r="T25" s="47">
        <v>20.193874350442801</v>
      </c>
      <c r="U25" s="49">
        <v>6.2139433575598098</v>
      </c>
    </row>
    <row r="26" spans="1:21" ht="12" thickBot="1">
      <c r="A26" s="71"/>
      <c r="B26" s="60" t="s">
        <v>24</v>
      </c>
      <c r="C26" s="61"/>
      <c r="D26" s="47">
        <v>1290186.0924</v>
      </c>
      <c r="E26" s="47">
        <v>1589005.7834000001</v>
      </c>
      <c r="F26" s="48">
        <v>81.194549817143198</v>
      </c>
      <c r="G26" s="47">
        <v>560469.21329999994</v>
      </c>
      <c r="H26" s="48">
        <v>130.197495559744</v>
      </c>
      <c r="I26" s="47">
        <v>259250.25289999999</v>
      </c>
      <c r="J26" s="48">
        <v>20.094020112846199</v>
      </c>
      <c r="K26" s="47">
        <v>121544.69409999999</v>
      </c>
      <c r="L26" s="48">
        <v>21.6862391752714</v>
      </c>
      <c r="M26" s="48">
        <v>1.1329623215531199</v>
      </c>
      <c r="N26" s="47">
        <v>21180489.313200001</v>
      </c>
      <c r="O26" s="47">
        <v>21180489.313200001</v>
      </c>
      <c r="P26" s="47">
        <v>70249</v>
      </c>
      <c r="Q26" s="47">
        <v>67608</v>
      </c>
      <c r="R26" s="48">
        <v>3.9063424446811101</v>
      </c>
      <c r="S26" s="47">
        <v>18.3658997622742</v>
      </c>
      <c r="T26" s="47">
        <v>17.806778773222099</v>
      </c>
      <c r="U26" s="49">
        <v>3.0443430285980102</v>
      </c>
    </row>
    <row r="27" spans="1:21" ht="12" thickBot="1">
      <c r="A27" s="71"/>
      <c r="B27" s="60" t="s">
        <v>25</v>
      </c>
      <c r="C27" s="61"/>
      <c r="D27" s="47">
        <v>357573.23499999999</v>
      </c>
      <c r="E27" s="47">
        <v>366700.63439999998</v>
      </c>
      <c r="F27" s="48">
        <v>97.510939839268502</v>
      </c>
      <c r="G27" s="47">
        <v>253305.71220000001</v>
      </c>
      <c r="H27" s="48">
        <v>41.162720688143999</v>
      </c>
      <c r="I27" s="47">
        <v>97797.0481</v>
      </c>
      <c r="J27" s="48">
        <v>27.3502148727659</v>
      </c>
      <c r="K27" s="47">
        <v>73946.991999999998</v>
      </c>
      <c r="L27" s="48">
        <v>29.192785017660601</v>
      </c>
      <c r="M27" s="48">
        <v>0.32252909083847497</v>
      </c>
      <c r="N27" s="47">
        <v>6700392.1371999998</v>
      </c>
      <c r="O27" s="47">
        <v>6700392.1371999998</v>
      </c>
      <c r="P27" s="47">
        <v>41900</v>
      </c>
      <c r="Q27" s="47">
        <v>40926</v>
      </c>
      <c r="R27" s="48">
        <v>2.37990519474174</v>
      </c>
      <c r="S27" s="47">
        <v>8.5339674224343707</v>
      </c>
      <c r="T27" s="47">
        <v>8.2398089209793302</v>
      </c>
      <c r="U27" s="49">
        <v>3.4469138080108599</v>
      </c>
    </row>
    <row r="28" spans="1:21" ht="12" thickBot="1">
      <c r="A28" s="71"/>
      <c r="B28" s="60" t="s">
        <v>26</v>
      </c>
      <c r="C28" s="61"/>
      <c r="D28" s="47">
        <v>1209217.3259999999</v>
      </c>
      <c r="E28" s="47">
        <v>1593339.7313000001</v>
      </c>
      <c r="F28" s="48">
        <v>75.891996053685602</v>
      </c>
      <c r="G28" s="47">
        <v>1130649.5959000001</v>
      </c>
      <c r="H28" s="48">
        <v>6.9489017981260597</v>
      </c>
      <c r="I28" s="47">
        <v>91106.113200000007</v>
      </c>
      <c r="J28" s="48">
        <v>7.5343043174358204</v>
      </c>
      <c r="K28" s="47">
        <v>37186.653899999998</v>
      </c>
      <c r="L28" s="48">
        <v>3.2889636218725502</v>
      </c>
      <c r="M28" s="48">
        <v>1.4499680300625299</v>
      </c>
      <c r="N28" s="47">
        <v>34946085.902199998</v>
      </c>
      <c r="O28" s="47">
        <v>34946085.902199998</v>
      </c>
      <c r="P28" s="47">
        <v>44994</v>
      </c>
      <c r="Q28" s="47">
        <v>44196</v>
      </c>
      <c r="R28" s="48">
        <v>1.80559326635894</v>
      </c>
      <c r="S28" s="47">
        <v>26.875079477263601</v>
      </c>
      <c r="T28" s="47">
        <v>26.502296115033001</v>
      </c>
      <c r="U28" s="49">
        <v>1.38709678066617</v>
      </c>
    </row>
    <row r="29" spans="1:21" ht="12" thickBot="1">
      <c r="A29" s="71"/>
      <c r="B29" s="60" t="s">
        <v>27</v>
      </c>
      <c r="C29" s="61"/>
      <c r="D29" s="47">
        <v>681674.19700000004</v>
      </c>
      <c r="E29" s="47">
        <v>742257.17819999997</v>
      </c>
      <c r="F29" s="48">
        <v>91.838006693729</v>
      </c>
      <c r="G29" s="47">
        <v>629147.24860000005</v>
      </c>
      <c r="H29" s="48">
        <v>8.3489117240653599</v>
      </c>
      <c r="I29" s="47">
        <v>116572.567</v>
      </c>
      <c r="J29" s="48">
        <v>17.100921160435199</v>
      </c>
      <c r="K29" s="47">
        <v>110664.3309</v>
      </c>
      <c r="L29" s="48">
        <v>17.589575595578602</v>
      </c>
      <c r="M29" s="48">
        <v>5.3388802443840998E-2</v>
      </c>
      <c r="N29" s="47">
        <v>14888931.987299999</v>
      </c>
      <c r="O29" s="47">
        <v>14888931.987299999</v>
      </c>
      <c r="P29" s="47">
        <v>96493</v>
      </c>
      <c r="Q29" s="47">
        <v>96809</v>
      </c>
      <c r="R29" s="48">
        <v>-0.326415932402979</v>
      </c>
      <c r="S29" s="47">
        <v>7.0644937663871996</v>
      </c>
      <c r="T29" s="47">
        <v>6.8910066615707199</v>
      </c>
      <c r="U29" s="49">
        <v>2.45576131218245</v>
      </c>
    </row>
    <row r="30" spans="1:21" ht="12" thickBot="1">
      <c r="A30" s="71"/>
      <c r="B30" s="60" t="s">
        <v>28</v>
      </c>
      <c r="C30" s="61"/>
      <c r="D30" s="47">
        <v>1467204.0018</v>
      </c>
      <c r="E30" s="47">
        <v>1719022.5921</v>
      </c>
      <c r="F30" s="48">
        <v>85.3510598722049</v>
      </c>
      <c r="G30" s="47">
        <v>691046.50650000002</v>
      </c>
      <c r="H30" s="48">
        <v>112.316246157016</v>
      </c>
      <c r="I30" s="47">
        <v>214621.28589999999</v>
      </c>
      <c r="J30" s="48">
        <v>14.627910340804499</v>
      </c>
      <c r="K30" s="47">
        <v>110706.9614</v>
      </c>
      <c r="L30" s="48">
        <v>16.0201897207623</v>
      </c>
      <c r="M30" s="48">
        <v>0.93864309150842595</v>
      </c>
      <c r="N30" s="47">
        <v>25321034.538699999</v>
      </c>
      <c r="O30" s="47">
        <v>25321034.538699999</v>
      </c>
      <c r="P30" s="47">
        <v>75408</v>
      </c>
      <c r="Q30" s="47">
        <v>74039</v>
      </c>
      <c r="R30" s="48">
        <v>1.8490255135806799</v>
      </c>
      <c r="S30" s="47">
        <v>19.456874626034399</v>
      </c>
      <c r="T30" s="47">
        <v>19.1429604384176</v>
      </c>
      <c r="U30" s="49">
        <v>1.61338443943484</v>
      </c>
    </row>
    <row r="31" spans="1:21" ht="12" thickBot="1">
      <c r="A31" s="71"/>
      <c r="B31" s="60" t="s">
        <v>29</v>
      </c>
      <c r="C31" s="61"/>
      <c r="D31" s="47">
        <v>990170.94920000003</v>
      </c>
      <c r="E31" s="47">
        <v>1305316.9992</v>
      </c>
      <c r="F31" s="48">
        <v>75.856742063947195</v>
      </c>
      <c r="G31" s="47">
        <v>786993.4068</v>
      </c>
      <c r="H31" s="48">
        <v>25.816930694012001</v>
      </c>
      <c r="I31" s="47">
        <v>36636.539199999999</v>
      </c>
      <c r="J31" s="48">
        <v>3.7000216204686902</v>
      </c>
      <c r="K31" s="47">
        <v>30186.1378</v>
      </c>
      <c r="L31" s="48">
        <v>3.83562778787946</v>
      </c>
      <c r="M31" s="48">
        <v>0.213687535740329</v>
      </c>
      <c r="N31" s="47">
        <v>56084478.214100003</v>
      </c>
      <c r="O31" s="47">
        <v>56084478.214100003</v>
      </c>
      <c r="P31" s="47">
        <v>26274</v>
      </c>
      <c r="Q31" s="47">
        <v>26144</v>
      </c>
      <c r="R31" s="48">
        <v>0.49724602203182799</v>
      </c>
      <c r="S31" s="47">
        <v>37.686341980665297</v>
      </c>
      <c r="T31" s="47">
        <v>33.730181131426001</v>
      </c>
      <c r="U31" s="49">
        <v>10.497598443672301</v>
      </c>
    </row>
    <row r="32" spans="1:21" ht="12" thickBot="1">
      <c r="A32" s="71"/>
      <c r="B32" s="60" t="s">
        <v>30</v>
      </c>
      <c r="C32" s="61"/>
      <c r="D32" s="47">
        <v>170595.25169999999</v>
      </c>
      <c r="E32" s="47">
        <v>182734.81109999999</v>
      </c>
      <c r="F32" s="48">
        <v>93.356734096298297</v>
      </c>
      <c r="G32" s="47">
        <v>124711.74129999999</v>
      </c>
      <c r="H32" s="48">
        <v>36.791652431205399</v>
      </c>
      <c r="I32" s="47">
        <v>42599.838199999998</v>
      </c>
      <c r="J32" s="48">
        <v>24.971291859232899</v>
      </c>
      <c r="K32" s="47">
        <v>37050.862500000003</v>
      </c>
      <c r="L32" s="48">
        <v>29.709201486388</v>
      </c>
      <c r="M32" s="48">
        <v>0.14976643796078901</v>
      </c>
      <c r="N32" s="47">
        <v>3260295.9715</v>
      </c>
      <c r="O32" s="47">
        <v>3260295.9715</v>
      </c>
      <c r="P32" s="47">
        <v>30842</v>
      </c>
      <c r="Q32" s="47">
        <v>30319</v>
      </c>
      <c r="R32" s="48">
        <v>1.7249909297799999</v>
      </c>
      <c r="S32" s="47">
        <v>5.5312642403216401</v>
      </c>
      <c r="T32" s="47">
        <v>5.3966829150037903</v>
      </c>
      <c r="U32" s="49">
        <v>2.4331024422369798</v>
      </c>
    </row>
    <row r="33" spans="1:21" ht="12" thickBot="1">
      <c r="A33" s="71"/>
      <c r="B33" s="60" t="s">
        <v>31</v>
      </c>
      <c r="C33" s="61"/>
      <c r="D33" s="47">
        <v>84.615899999999996</v>
      </c>
      <c r="E33" s="50"/>
      <c r="F33" s="50"/>
      <c r="G33" s="47">
        <v>-315.15100000000001</v>
      </c>
      <c r="H33" s="48">
        <v>-126.84931984985</v>
      </c>
      <c r="I33" s="47">
        <v>16.475300000000001</v>
      </c>
      <c r="J33" s="48">
        <v>19.470690496703298</v>
      </c>
      <c r="K33" s="47">
        <v>-68.148799999999994</v>
      </c>
      <c r="L33" s="48">
        <v>21.624173808745699</v>
      </c>
      <c r="M33" s="48">
        <v>-1.2417548071279301</v>
      </c>
      <c r="N33" s="47">
        <v>912.60159999999996</v>
      </c>
      <c r="O33" s="47">
        <v>912.60159999999996</v>
      </c>
      <c r="P33" s="47">
        <v>15</v>
      </c>
      <c r="Q33" s="47">
        <v>14</v>
      </c>
      <c r="R33" s="48">
        <v>7.1428571428571397</v>
      </c>
      <c r="S33" s="47">
        <v>5.6410600000000004</v>
      </c>
      <c r="T33" s="47">
        <v>3.1231499999999999</v>
      </c>
      <c r="U33" s="49">
        <v>44.635405402530701</v>
      </c>
    </row>
    <row r="34" spans="1:21" ht="12" thickBot="1">
      <c r="A34" s="71"/>
      <c r="B34" s="60" t="s">
        <v>32</v>
      </c>
      <c r="C34" s="61"/>
      <c r="D34" s="47">
        <v>388402.74200000003</v>
      </c>
      <c r="E34" s="47">
        <v>448897.60629999998</v>
      </c>
      <c r="F34" s="48">
        <v>86.523683029048897</v>
      </c>
      <c r="G34" s="47">
        <v>262079.22570000001</v>
      </c>
      <c r="H34" s="48">
        <v>48.200507294157497</v>
      </c>
      <c r="I34" s="47">
        <v>33012.900199999996</v>
      </c>
      <c r="J34" s="48">
        <v>8.4996568330096895</v>
      </c>
      <c r="K34" s="47">
        <v>33749.408900000002</v>
      </c>
      <c r="L34" s="48">
        <v>12.8775597569235</v>
      </c>
      <c r="M34" s="48">
        <v>-2.1822862207224999E-2</v>
      </c>
      <c r="N34" s="47">
        <v>8215020.4796000002</v>
      </c>
      <c r="O34" s="47">
        <v>8215020.4796000002</v>
      </c>
      <c r="P34" s="47">
        <v>16401</v>
      </c>
      <c r="Q34" s="47">
        <v>16419</v>
      </c>
      <c r="R34" s="48">
        <v>-0.109629088251417</v>
      </c>
      <c r="S34" s="47">
        <v>23.6816500213402</v>
      </c>
      <c r="T34" s="47">
        <v>22.6232326755588</v>
      </c>
      <c r="U34" s="49">
        <v>4.4693564208051004</v>
      </c>
    </row>
    <row r="35" spans="1:21" ht="12" thickBot="1">
      <c r="A35" s="71"/>
      <c r="B35" s="60" t="s">
        <v>37</v>
      </c>
      <c r="C35" s="61"/>
      <c r="D35" s="50"/>
      <c r="E35" s="47">
        <v>1260573.3015000001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71"/>
      <c r="B36" s="60" t="s">
        <v>38</v>
      </c>
      <c r="C36" s="61"/>
      <c r="D36" s="50"/>
      <c r="E36" s="47">
        <v>239904.2947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71"/>
      <c r="B37" s="60" t="s">
        <v>39</v>
      </c>
      <c r="C37" s="61"/>
      <c r="D37" s="50"/>
      <c r="E37" s="47">
        <v>976785.16130000004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customHeight="1" thickBot="1">
      <c r="A38" s="71"/>
      <c r="B38" s="60" t="s">
        <v>33</v>
      </c>
      <c r="C38" s="61"/>
      <c r="D38" s="47">
        <v>414037.17869999999</v>
      </c>
      <c r="E38" s="47">
        <v>584031.90040000004</v>
      </c>
      <c r="F38" s="48">
        <v>70.892904722572197</v>
      </c>
      <c r="G38" s="47">
        <v>305113.81</v>
      </c>
      <c r="H38" s="48">
        <v>35.699258810999098</v>
      </c>
      <c r="I38" s="47">
        <v>23544.679599999999</v>
      </c>
      <c r="J38" s="48">
        <v>5.6866099981470102</v>
      </c>
      <c r="K38" s="47">
        <v>15272.0849</v>
      </c>
      <c r="L38" s="48">
        <v>5.0053732081153601</v>
      </c>
      <c r="M38" s="48">
        <v>0.54168076946717403</v>
      </c>
      <c r="N38" s="47">
        <v>7372643.2275999999</v>
      </c>
      <c r="O38" s="47">
        <v>7372643.2275999999</v>
      </c>
      <c r="P38" s="47">
        <v>587</v>
      </c>
      <c r="Q38" s="47">
        <v>503</v>
      </c>
      <c r="R38" s="48">
        <v>16.699801192842902</v>
      </c>
      <c r="S38" s="47">
        <v>705.34442708688198</v>
      </c>
      <c r="T38" s="47">
        <v>800.90824135188905</v>
      </c>
      <c r="U38" s="49">
        <v>-13.54853183709</v>
      </c>
    </row>
    <row r="39" spans="1:21" ht="12" customHeight="1" thickBot="1">
      <c r="A39" s="71"/>
      <c r="B39" s="60" t="s">
        <v>34</v>
      </c>
      <c r="C39" s="61"/>
      <c r="D39" s="47">
        <v>924390.03910000005</v>
      </c>
      <c r="E39" s="47">
        <v>853565.26260000002</v>
      </c>
      <c r="F39" s="48">
        <v>108.297523294735</v>
      </c>
      <c r="G39" s="47">
        <v>527597.46799999999</v>
      </c>
      <c r="H39" s="48">
        <v>75.207444153238399</v>
      </c>
      <c r="I39" s="47">
        <v>51331.459699999999</v>
      </c>
      <c r="J39" s="48">
        <v>5.5530087440121099</v>
      </c>
      <c r="K39" s="47">
        <v>46932.009700000002</v>
      </c>
      <c r="L39" s="48">
        <v>8.8954198127425403</v>
      </c>
      <c r="M39" s="48">
        <v>9.3740924970447004E-2</v>
      </c>
      <c r="N39" s="47">
        <v>17561112.805799998</v>
      </c>
      <c r="O39" s="47">
        <v>17561112.805799998</v>
      </c>
      <c r="P39" s="47">
        <v>4086</v>
      </c>
      <c r="Q39" s="47">
        <v>3818</v>
      </c>
      <c r="R39" s="48">
        <v>7.0193818753274</v>
      </c>
      <c r="S39" s="47">
        <v>226.23348974547201</v>
      </c>
      <c r="T39" s="47">
        <v>220.15176411733901</v>
      </c>
      <c r="U39" s="49">
        <v>2.6882516973838801</v>
      </c>
    </row>
    <row r="40" spans="1:21" ht="12" thickBot="1">
      <c r="A40" s="71"/>
      <c r="B40" s="60" t="s">
        <v>40</v>
      </c>
      <c r="C40" s="61"/>
      <c r="D40" s="50"/>
      <c r="E40" s="47">
        <v>676078.33019999997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71"/>
      <c r="B41" s="60" t="s">
        <v>41</v>
      </c>
      <c r="C41" s="61"/>
      <c r="D41" s="50"/>
      <c r="E41" s="47">
        <v>141716.6439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2"/>
      <c r="B42" s="60" t="s">
        <v>35</v>
      </c>
      <c r="C42" s="61"/>
      <c r="D42" s="52">
        <v>73221.516199999998</v>
      </c>
      <c r="E42" s="52">
        <v>0</v>
      </c>
      <c r="F42" s="53"/>
      <c r="G42" s="52">
        <v>26497.55</v>
      </c>
      <c r="H42" s="54">
        <v>176.33315608424201</v>
      </c>
      <c r="I42" s="52">
        <v>11693.7076</v>
      </c>
      <c r="J42" s="54">
        <v>15.9703161131755</v>
      </c>
      <c r="K42" s="52">
        <v>2978.4609</v>
      </c>
      <c r="L42" s="54">
        <v>11.240514311700499</v>
      </c>
      <c r="M42" s="54">
        <v>2.9260906866361802</v>
      </c>
      <c r="N42" s="52">
        <v>1317144.9989</v>
      </c>
      <c r="O42" s="52">
        <v>1317144.9989</v>
      </c>
      <c r="P42" s="52">
        <v>69</v>
      </c>
      <c r="Q42" s="52">
        <v>55</v>
      </c>
      <c r="R42" s="54">
        <v>25.454545454545499</v>
      </c>
      <c r="S42" s="52">
        <v>1061.1813942029</v>
      </c>
      <c r="T42" s="52">
        <v>1121.2905145454499</v>
      </c>
      <c r="U42" s="55">
        <v>-5.6643586733544904</v>
      </c>
    </row>
  </sheetData>
  <mergeCells count="40">
    <mergeCell ref="B41:C41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9:C29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18:C18"/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118373</v>
      </c>
      <c r="D2" s="32">
        <v>1307817.19995812</v>
      </c>
      <c r="E2" s="32">
        <v>1157384.1017743601</v>
      </c>
      <c r="F2" s="32">
        <v>150433.098183761</v>
      </c>
      <c r="G2" s="32">
        <v>1157384.1017743601</v>
      </c>
      <c r="H2" s="32">
        <v>0.11502608941722001</v>
      </c>
    </row>
    <row r="3" spans="1:8" ht="14.25">
      <c r="A3" s="32">
        <v>2</v>
      </c>
      <c r="B3" s="33">
        <v>13</v>
      </c>
      <c r="C3" s="32">
        <v>23600.97</v>
      </c>
      <c r="D3" s="32">
        <v>156214.05447717299</v>
      </c>
      <c r="E3" s="32">
        <v>121628.881388405</v>
      </c>
      <c r="F3" s="32">
        <v>34585.1730887679</v>
      </c>
      <c r="G3" s="32">
        <v>121628.881388405</v>
      </c>
      <c r="H3" s="32">
        <v>0.221396040225188</v>
      </c>
    </row>
    <row r="4" spans="1:8" ht="14.25">
      <c r="A4" s="32">
        <v>3</v>
      </c>
      <c r="B4" s="33">
        <v>14</v>
      </c>
      <c r="C4" s="32">
        <v>144907</v>
      </c>
      <c r="D4" s="32">
        <v>291221.67746666702</v>
      </c>
      <c r="E4" s="32">
        <v>216804.570038462</v>
      </c>
      <c r="F4" s="32">
        <v>74417.107428205098</v>
      </c>
      <c r="G4" s="32">
        <v>216804.570038462</v>
      </c>
      <c r="H4" s="32">
        <v>0.25553423109007001</v>
      </c>
    </row>
    <row r="5" spans="1:8" ht="14.25">
      <c r="A5" s="32">
        <v>4</v>
      </c>
      <c r="B5" s="33">
        <v>15</v>
      </c>
      <c r="C5" s="32">
        <v>5756</v>
      </c>
      <c r="D5" s="32">
        <v>90906.805778632493</v>
      </c>
      <c r="E5" s="32">
        <v>75273.506283760697</v>
      </c>
      <c r="F5" s="32">
        <v>15633.299494871801</v>
      </c>
      <c r="G5" s="32">
        <v>75273.506283760697</v>
      </c>
      <c r="H5" s="32">
        <v>0.17197061717183801</v>
      </c>
    </row>
    <row r="6" spans="1:8" ht="14.25">
      <c r="A6" s="32">
        <v>5</v>
      </c>
      <c r="B6" s="33">
        <v>16</v>
      </c>
      <c r="C6" s="32">
        <v>4180</v>
      </c>
      <c r="D6" s="32">
        <v>369352.392116239</v>
      </c>
      <c r="E6" s="32">
        <v>375525.99134359002</v>
      </c>
      <c r="F6" s="32">
        <v>-6173.5992273504298</v>
      </c>
      <c r="G6" s="32">
        <v>375525.99134359002</v>
      </c>
      <c r="H6" s="32">
        <v>-1.6714658843762199E-2</v>
      </c>
    </row>
    <row r="7" spans="1:8" ht="14.25">
      <c r="A7" s="32">
        <v>6</v>
      </c>
      <c r="B7" s="33">
        <v>17</v>
      </c>
      <c r="C7" s="32">
        <v>24774</v>
      </c>
      <c r="D7" s="32">
        <v>523865.22268974403</v>
      </c>
      <c r="E7" s="32">
        <v>434028.61355213699</v>
      </c>
      <c r="F7" s="32">
        <v>89836.609137606807</v>
      </c>
      <c r="G7" s="32">
        <v>434028.61355213699</v>
      </c>
      <c r="H7" s="32">
        <v>0.17148801876243699</v>
      </c>
    </row>
    <row r="8" spans="1:8" ht="14.25">
      <c r="A8" s="32">
        <v>7</v>
      </c>
      <c r="B8" s="33">
        <v>18</v>
      </c>
      <c r="C8" s="32">
        <v>80144</v>
      </c>
      <c r="D8" s="32">
        <v>272717.875926496</v>
      </c>
      <c r="E8" s="32">
        <v>225136.782673504</v>
      </c>
      <c r="F8" s="32">
        <v>47581.093252991501</v>
      </c>
      <c r="G8" s="32">
        <v>225136.782673504</v>
      </c>
      <c r="H8" s="32">
        <v>0.174470019947705</v>
      </c>
    </row>
    <row r="9" spans="1:8" ht="14.25">
      <c r="A9" s="32">
        <v>8</v>
      </c>
      <c r="B9" s="33">
        <v>19</v>
      </c>
      <c r="C9" s="32">
        <v>19489</v>
      </c>
      <c r="D9" s="32">
        <v>143729.03116239299</v>
      </c>
      <c r="E9" s="32">
        <v>112164.521030769</v>
      </c>
      <c r="F9" s="32">
        <v>31564.510131623902</v>
      </c>
      <c r="G9" s="32">
        <v>112164.521030769</v>
      </c>
      <c r="H9" s="32">
        <v>0.219611235644945</v>
      </c>
    </row>
    <row r="10" spans="1:8" ht="14.25">
      <c r="A10" s="32">
        <v>9</v>
      </c>
      <c r="B10" s="33">
        <v>21</v>
      </c>
      <c r="C10" s="32">
        <v>275044.59999999998</v>
      </c>
      <c r="D10" s="32">
        <v>1268945.1288999999</v>
      </c>
      <c r="E10" s="32">
        <v>1250680.6513</v>
      </c>
      <c r="F10" s="32">
        <v>18264.477599999998</v>
      </c>
      <c r="G10" s="32">
        <v>1250680.6513</v>
      </c>
      <c r="H10" s="32">
        <v>1.43934337143741E-2</v>
      </c>
    </row>
    <row r="11" spans="1:8" ht="14.25">
      <c r="A11" s="32">
        <v>10</v>
      </c>
      <c r="B11" s="33">
        <v>22</v>
      </c>
      <c r="C11" s="32">
        <v>58302</v>
      </c>
      <c r="D11" s="32">
        <v>1541943.6444059799</v>
      </c>
      <c r="E11" s="32">
        <v>1543122.3764649599</v>
      </c>
      <c r="F11" s="32">
        <v>-1178.7320589743599</v>
      </c>
      <c r="G11" s="32">
        <v>1543122.3764649599</v>
      </c>
      <c r="H11" s="32">
        <v>-7.6444561592810495E-4</v>
      </c>
    </row>
    <row r="12" spans="1:8" ht="14.25">
      <c r="A12" s="32">
        <v>11</v>
      </c>
      <c r="B12" s="33">
        <v>23</v>
      </c>
      <c r="C12" s="32">
        <v>331995.766</v>
      </c>
      <c r="D12" s="32">
        <v>5316481.4010068402</v>
      </c>
      <c r="E12" s="32">
        <v>4627708.7211769205</v>
      </c>
      <c r="F12" s="32">
        <v>688772.67982991505</v>
      </c>
      <c r="G12" s="32">
        <v>4627708.7211769205</v>
      </c>
      <c r="H12" s="32">
        <v>0.12955423481768899</v>
      </c>
    </row>
    <row r="13" spans="1:8" ht="14.25">
      <c r="A13" s="32">
        <v>12</v>
      </c>
      <c r="B13" s="33">
        <v>24</v>
      </c>
      <c r="C13" s="32">
        <v>33207.767999999996</v>
      </c>
      <c r="D13" s="32">
        <v>872017.65754017106</v>
      </c>
      <c r="E13" s="32">
        <v>783039.864913675</v>
      </c>
      <c r="F13" s="32">
        <v>88977.792626495706</v>
      </c>
      <c r="G13" s="32">
        <v>783039.864913675</v>
      </c>
      <c r="H13" s="32">
        <v>0.102036686822935</v>
      </c>
    </row>
    <row r="14" spans="1:8" ht="14.25">
      <c r="A14" s="32">
        <v>13</v>
      </c>
      <c r="B14" s="33">
        <v>25</v>
      </c>
      <c r="C14" s="32">
        <v>130435</v>
      </c>
      <c r="D14" s="32">
        <v>2314128.3531999998</v>
      </c>
      <c r="E14" s="32">
        <v>2140878.7308</v>
      </c>
      <c r="F14" s="32">
        <v>173249.62239999999</v>
      </c>
      <c r="G14" s="32">
        <v>2140878.7308</v>
      </c>
      <c r="H14" s="32">
        <v>7.4866038506649205E-2</v>
      </c>
    </row>
    <row r="15" spans="1:8" ht="14.25">
      <c r="A15" s="32">
        <v>14</v>
      </c>
      <c r="B15" s="33">
        <v>26</v>
      </c>
      <c r="C15" s="32">
        <v>86799</v>
      </c>
      <c r="D15" s="32">
        <v>598188.15077420801</v>
      </c>
      <c r="E15" s="32">
        <v>519466.63583065599</v>
      </c>
      <c r="F15" s="32">
        <v>78721.514943551898</v>
      </c>
      <c r="G15" s="32">
        <v>519466.63583065599</v>
      </c>
      <c r="H15" s="32">
        <v>0.131599923605418</v>
      </c>
    </row>
    <row r="16" spans="1:8" ht="14.25">
      <c r="A16" s="32">
        <v>15</v>
      </c>
      <c r="B16" s="33">
        <v>27</v>
      </c>
      <c r="C16" s="32">
        <v>230841.18900000001</v>
      </c>
      <c r="D16" s="32">
        <v>1792323.66619573</v>
      </c>
      <c r="E16" s="32">
        <v>1617572.1016299101</v>
      </c>
      <c r="F16" s="32">
        <v>174751.564565812</v>
      </c>
      <c r="G16" s="32">
        <v>1617572.1016299101</v>
      </c>
      <c r="H16" s="32">
        <v>9.7500003967881901E-2</v>
      </c>
    </row>
    <row r="17" spans="1:8" ht="14.25">
      <c r="A17" s="32">
        <v>16</v>
      </c>
      <c r="B17" s="33">
        <v>29</v>
      </c>
      <c r="C17" s="32">
        <v>271091.20000000001</v>
      </c>
      <c r="D17" s="32">
        <v>3396680.0165615398</v>
      </c>
      <c r="E17" s="32">
        <v>3139324.2786538498</v>
      </c>
      <c r="F17" s="32">
        <v>257355.737907692</v>
      </c>
      <c r="G17" s="32">
        <v>3139324.2786538498</v>
      </c>
      <c r="H17" s="32">
        <v>7.5766847819893804E-2</v>
      </c>
    </row>
    <row r="18" spans="1:8" ht="14.25">
      <c r="A18" s="32">
        <v>17</v>
      </c>
      <c r="B18" s="33">
        <v>31</v>
      </c>
      <c r="C18" s="32">
        <v>52478.633000000002</v>
      </c>
      <c r="D18" s="32">
        <v>495547.10345585801</v>
      </c>
      <c r="E18" s="32">
        <v>419810.25589842</v>
      </c>
      <c r="F18" s="32">
        <v>75736.847557437897</v>
      </c>
      <c r="G18" s="32">
        <v>419810.25589842</v>
      </c>
      <c r="H18" s="32">
        <v>0.152834810312203</v>
      </c>
    </row>
    <row r="19" spans="1:8" ht="14.25">
      <c r="A19" s="32">
        <v>18</v>
      </c>
      <c r="B19" s="33">
        <v>32</v>
      </c>
      <c r="C19" s="32">
        <v>26121.851999999999</v>
      </c>
      <c r="D19" s="32">
        <v>458994.478582029</v>
      </c>
      <c r="E19" s="32">
        <v>428573.04927215399</v>
      </c>
      <c r="F19" s="32">
        <v>30421.4293098745</v>
      </c>
      <c r="G19" s="32">
        <v>428573.04927215399</v>
      </c>
      <c r="H19" s="32">
        <v>6.6278421047362895E-2</v>
      </c>
    </row>
    <row r="20" spans="1:8" ht="14.25">
      <c r="A20" s="32">
        <v>19</v>
      </c>
      <c r="B20" s="33">
        <v>33</v>
      </c>
      <c r="C20" s="32">
        <v>81422.114000000001</v>
      </c>
      <c r="D20" s="32">
        <v>1290186.07629437</v>
      </c>
      <c r="E20" s="32">
        <v>1030935.79219011</v>
      </c>
      <c r="F20" s="32">
        <v>259250.28410425299</v>
      </c>
      <c r="G20" s="32">
        <v>1030935.79219011</v>
      </c>
      <c r="H20" s="32">
        <v>0.20094022782269</v>
      </c>
    </row>
    <row r="21" spans="1:8" ht="14.25">
      <c r="A21" s="32">
        <v>20</v>
      </c>
      <c r="B21" s="33">
        <v>34</v>
      </c>
      <c r="C21" s="32">
        <v>52922.095000000001</v>
      </c>
      <c r="D21" s="32">
        <v>357573.199720498</v>
      </c>
      <c r="E21" s="32">
        <v>259776.19318208701</v>
      </c>
      <c r="F21" s="32">
        <v>97797.006538410395</v>
      </c>
      <c r="G21" s="32">
        <v>259776.19318208701</v>
      </c>
      <c r="H21" s="32">
        <v>0.273502059480003</v>
      </c>
    </row>
    <row r="22" spans="1:8" ht="14.25">
      <c r="A22" s="32">
        <v>21</v>
      </c>
      <c r="B22" s="33">
        <v>35</v>
      </c>
      <c r="C22" s="32">
        <v>54190.966999999997</v>
      </c>
      <c r="D22" s="32">
        <v>1209217.3261867301</v>
      </c>
      <c r="E22" s="32">
        <v>1118111.2046159301</v>
      </c>
      <c r="F22" s="32">
        <v>91106.121570796502</v>
      </c>
      <c r="G22" s="32">
        <v>1118111.2046159301</v>
      </c>
      <c r="H22" s="32">
        <v>7.5343050085215205E-2</v>
      </c>
    </row>
    <row r="23" spans="1:8" ht="14.25">
      <c r="A23" s="32">
        <v>22</v>
      </c>
      <c r="B23" s="33">
        <v>36</v>
      </c>
      <c r="C23" s="32">
        <v>147236.08100000001</v>
      </c>
      <c r="D23" s="32">
        <v>681674.19675221201</v>
      </c>
      <c r="E23" s="32">
        <v>565101.62747398799</v>
      </c>
      <c r="F23" s="32">
        <v>116572.56927822399</v>
      </c>
      <c r="G23" s="32">
        <v>565101.62747398799</v>
      </c>
      <c r="H23" s="32">
        <v>0.17100921500861499</v>
      </c>
    </row>
    <row r="24" spans="1:8" ht="14.25">
      <c r="A24" s="32">
        <v>23</v>
      </c>
      <c r="B24" s="33">
        <v>37</v>
      </c>
      <c r="C24" s="32">
        <v>129746.462</v>
      </c>
      <c r="D24" s="32">
        <v>1467204.0075902699</v>
      </c>
      <c r="E24" s="32">
        <v>1252582.7112529101</v>
      </c>
      <c r="F24" s="32">
        <v>214621.29633735601</v>
      </c>
      <c r="G24" s="32">
        <v>1252582.7112529101</v>
      </c>
      <c r="H24" s="32">
        <v>0.146279109944533</v>
      </c>
    </row>
    <row r="25" spans="1:8" ht="14.25">
      <c r="A25" s="32">
        <v>24</v>
      </c>
      <c r="B25" s="33">
        <v>38</v>
      </c>
      <c r="C25" s="32">
        <v>183006.27</v>
      </c>
      <c r="D25" s="32">
        <v>990170.89465752197</v>
      </c>
      <c r="E25" s="32">
        <v>953534.36550177005</v>
      </c>
      <c r="F25" s="32">
        <v>36636.5291557522</v>
      </c>
      <c r="G25" s="32">
        <v>953534.36550177005</v>
      </c>
      <c r="H25" s="32">
        <v>3.7000208098849401E-2</v>
      </c>
    </row>
    <row r="26" spans="1:8" ht="14.25">
      <c r="A26" s="32">
        <v>25</v>
      </c>
      <c r="B26" s="33">
        <v>39</v>
      </c>
      <c r="C26" s="32">
        <v>107485.95</v>
      </c>
      <c r="D26" s="32">
        <v>170595.13293787901</v>
      </c>
      <c r="E26" s="32">
        <v>127995.39527697601</v>
      </c>
      <c r="F26" s="32">
        <v>42599.737660903003</v>
      </c>
      <c r="G26" s="32">
        <v>127995.39527697601</v>
      </c>
      <c r="H26" s="32">
        <v>0.249712503090082</v>
      </c>
    </row>
    <row r="27" spans="1:8" ht="14.25">
      <c r="A27" s="32">
        <v>26</v>
      </c>
      <c r="B27" s="33">
        <v>40</v>
      </c>
      <c r="C27" s="32">
        <v>22</v>
      </c>
      <c r="D27" s="32">
        <v>84.615499999999997</v>
      </c>
      <c r="E27" s="32">
        <v>68.140600000000006</v>
      </c>
      <c r="F27" s="32">
        <v>16.474900000000002</v>
      </c>
      <c r="G27" s="32">
        <v>68.140600000000006</v>
      </c>
      <c r="H27" s="32">
        <v>0.19470309813213901</v>
      </c>
    </row>
    <row r="28" spans="1:8" ht="14.25">
      <c r="A28" s="32">
        <v>27</v>
      </c>
      <c r="B28" s="33">
        <v>42</v>
      </c>
      <c r="C28" s="32">
        <v>19777.297999999999</v>
      </c>
      <c r="D28" s="32">
        <v>388402.74180000002</v>
      </c>
      <c r="E28" s="32">
        <v>355389.8492</v>
      </c>
      <c r="F28" s="32">
        <v>33012.892599999999</v>
      </c>
      <c r="G28" s="32">
        <v>355389.8492</v>
      </c>
      <c r="H28" s="32">
        <v>8.4996548806546002E-2</v>
      </c>
    </row>
    <row r="29" spans="1:8" ht="14.25">
      <c r="A29" s="32">
        <v>28</v>
      </c>
      <c r="B29" s="33">
        <v>75</v>
      </c>
      <c r="C29" s="32">
        <v>596</v>
      </c>
      <c r="D29" s="32">
        <v>414037.17948717898</v>
      </c>
      <c r="E29" s="32">
        <v>390492.50059829099</v>
      </c>
      <c r="F29" s="32">
        <v>23544.678888888899</v>
      </c>
      <c r="G29" s="32">
        <v>390492.50059829099</v>
      </c>
      <c r="H29" s="32">
        <v>5.6866098155849198E-2</v>
      </c>
    </row>
    <row r="30" spans="1:8" ht="14.25">
      <c r="A30" s="32">
        <v>29</v>
      </c>
      <c r="B30" s="33">
        <v>76</v>
      </c>
      <c r="C30" s="32">
        <v>4838</v>
      </c>
      <c r="D30" s="32">
        <v>924390.02598888904</v>
      </c>
      <c r="E30" s="32">
        <v>873058.57355982903</v>
      </c>
      <c r="F30" s="32">
        <v>51331.452429059798</v>
      </c>
      <c r="G30" s="32">
        <v>873058.57355982903</v>
      </c>
      <c r="H30" s="32">
        <v>5.5530080362070897E-2</v>
      </c>
    </row>
    <row r="31" spans="1:8" ht="14.25">
      <c r="A31" s="32">
        <v>30</v>
      </c>
      <c r="B31" s="33">
        <v>99</v>
      </c>
      <c r="C31" s="32">
        <v>73</v>
      </c>
      <c r="D31" s="32">
        <v>73221.515770365295</v>
      </c>
      <c r="E31" s="32">
        <v>61527.808365479199</v>
      </c>
      <c r="F31" s="32">
        <v>11693.7074048862</v>
      </c>
      <c r="G31" s="32">
        <v>61527.808365479199</v>
      </c>
      <c r="H31" s="32">
        <v>0.159703159404123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2014-01-22T05:14:20Z</dcterms:modified>
</cp:coreProperties>
</file>