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<sst xmlns="http://schemas.openxmlformats.org/spreadsheetml/2006/main" count="113" uniqueCount="71">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</sst>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328" Type="http://schemas.openxmlformats.org/officeDocument/2006/relationships/image" Target="cid:88fc8e9d13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37927903.924900003</v>
      </c>
      <c r="F3" s="25">
        <f>RA!I7</f>
        <v>3310923.5650999998</v>
      </c>
      <c r="G3" s="16">
        <f>E3-F3</f>
        <v>34616980.359800003</v>
      </c>
      <c r="H3" s="27">
        <f>RA!J7</f>
        <v>8.7295189622286191</v>
      </c>
      <c r="I3" s="20">
        <f>SUM(I4:I39)</f>
        <v>37927909.595354319</v>
      </c>
      <c r="J3" s="21">
        <f>SUM(J4:J39)</f>
        <v>34616980.507914476</v>
      </c>
      <c r="K3" s="22">
        <f>E3-I3</f>
        <v>-5.670454315841198</v>
      </c>
      <c r="L3" s="22">
        <f>G3-J3</f>
        <v>-0.14811447262763977</v>
      </c>
    </row>
    <row r="4" spans="1:12">
      <c r="A4" s="59">
        <f>RA!A8</f>
        <v>41662</v>
      </c>
      <c r="B4" s="12">
        <v>12</v>
      </c>
      <c r="C4" s="56" t="s">
        <v>6</v>
      </c>
      <c r="D4" s="56"/>
      <c r="E4" s="15">
        <f>VLOOKUP(C4,RA!B8:D39,3,0)</f>
        <v>1507646.3492999999</v>
      </c>
      <c r="F4" s="25">
        <f>VLOOKUP(C4,RA!B8:I43,8,0)</f>
        <v>191837.75539999999</v>
      </c>
      <c r="G4" s="16">
        <f t="shared" ref="G4:G39" si="0">E4-F4</f>
        <v>1315808.5939</v>
      </c>
      <c r="H4" s="27">
        <f>RA!J8</f>
        <v>12.7243206265893</v>
      </c>
      <c r="I4" s="20">
        <f>VLOOKUP(B4,RMS!B:D,3,FALSE)</f>
        <v>1507647.7211068401</v>
      </c>
      <c r="J4" s="21">
        <f>VLOOKUP(B4,RMS!B:E,4,FALSE)</f>
        <v>1315808.5992068399</v>
      </c>
      <c r="K4" s="22">
        <f t="shared" ref="K4:K39" si="1">E4-I4</f>
        <v>-1.3718068401794881</v>
      </c>
      <c r="L4" s="22">
        <f t="shared" ref="L4:L39" si="2">G4-J4</f>
        <v>-5.3068399429321289E-3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173752.83840000001</v>
      </c>
      <c r="F5" s="25">
        <f>VLOOKUP(C5,RA!B9:I44,8,0)</f>
        <v>33500.536899999999</v>
      </c>
      <c r="G5" s="16">
        <f t="shared" si="0"/>
        <v>140252.3015</v>
      </c>
      <c r="H5" s="27">
        <f>RA!J9</f>
        <v>19.280569577158602</v>
      </c>
      <c r="I5" s="20">
        <f>VLOOKUP(B5,RMS!B:D,3,FALSE)</f>
        <v>173752.91700307801</v>
      </c>
      <c r="J5" s="21">
        <f>VLOOKUP(B5,RMS!B:E,4,FALSE)</f>
        <v>140252.32709168701</v>
      </c>
      <c r="K5" s="22">
        <f t="shared" si="1"/>
        <v>-7.8603078000014648E-2</v>
      </c>
      <c r="L5" s="22">
        <f t="shared" si="2"/>
        <v>-2.5591687008272856E-2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376510.27799999999</v>
      </c>
      <c r="F6" s="25">
        <f>VLOOKUP(C6,RA!B10:I45,8,0)</f>
        <v>88154.774900000004</v>
      </c>
      <c r="G6" s="16">
        <f t="shared" si="0"/>
        <v>288355.50309999997</v>
      </c>
      <c r="H6" s="27">
        <f>RA!J10</f>
        <v>23.413643677477499</v>
      </c>
      <c r="I6" s="20">
        <f>VLOOKUP(B6,RMS!B:D,3,FALSE)</f>
        <v>376512.30699572602</v>
      </c>
      <c r="J6" s="21">
        <f>VLOOKUP(B6,RMS!B:E,4,FALSE)</f>
        <v>288355.50362564099</v>
      </c>
      <c r="K6" s="22">
        <f t="shared" si="1"/>
        <v>-2.028995726024732</v>
      </c>
      <c r="L6" s="22">
        <f t="shared" si="2"/>
        <v>-5.2564102225005627E-4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139824.93030000001</v>
      </c>
      <c r="F7" s="25">
        <f>VLOOKUP(C7,RA!B11:I46,8,0)</f>
        <v>19262.220700000002</v>
      </c>
      <c r="G7" s="16">
        <f t="shared" si="0"/>
        <v>120562.7096</v>
      </c>
      <c r="H7" s="27">
        <f>RA!J11</f>
        <v>13.77595587473</v>
      </c>
      <c r="I7" s="20">
        <f>VLOOKUP(B7,RMS!B:D,3,FALSE)</f>
        <v>139824.98249829101</v>
      </c>
      <c r="J7" s="21">
        <f>VLOOKUP(B7,RMS!B:E,4,FALSE)</f>
        <v>120562.70932393199</v>
      </c>
      <c r="K7" s="22">
        <f t="shared" si="1"/>
        <v>-5.2198290999513119E-2</v>
      </c>
      <c r="L7" s="22">
        <f t="shared" si="2"/>
        <v>2.7606800722423941E-4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461121.06709999999</v>
      </c>
      <c r="F8" s="25">
        <f>VLOOKUP(C8,RA!B12:I47,8,0)</f>
        <v>-38219.308199999999</v>
      </c>
      <c r="G8" s="16">
        <f t="shared" si="0"/>
        <v>499340.37529999996</v>
      </c>
      <c r="H8" s="27">
        <f>RA!J12</f>
        <v>-8.2883457137107204</v>
      </c>
      <c r="I8" s="20">
        <f>VLOOKUP(B8,RMS!B:D,3,FALSE)</f>
        <v>461121.05036581203</v>
      </c>
      <c r="J8" s="21">
        <f>VLOOKUP(B8,RMS!B:E,4,FALSE)</f>
        <v>499340.37478205102</v>
      </c>
      <c r="K8" s="22">
        <f t="shared" si="1"/>
        <v>1.6734187956899405E-2</v>
      </c>
      <c r="L8" s="22">
        <f t="shared" si="2"/>
        <v>5.1794893806800246E-4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560770.34710000001</v>
      </c>
      <c r="F9" s="25">
        <f>VLOOKUP(C9,RA!B13:I48,8,0)</f>
        <v>92958.744500000001</v>
      </c>
      <c r="G9" s="16">
        <f t="shared" si="0"/>
        <v>467811.60259999998</v>
      </c>
      <c r="H9" s="27">
        <f>RA!J13</f>
        <v>16.576972192044799</v>
      </c>
      <c r="I9" s="20">
        <f>VLOOKUP(B9,RMS!B:D,3,FALSE)</f>
        <v>560770.60737692297</v>
      </c>
      <c r="J9" s="21">
        <f>VLOOKUP(B9,RMS!B:E,4,FALSE)</f>
        <v>467811.60268205102</v>
      </c>
      <c r="K9" s="22">
        <f t="shared" si="1"/>
        <v>-0.26027692295610905</v>
      </c>
      <c r="L9" s="22">
        <f t="shared" si="2"/>
        <v>-8.2051032222807407E-5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388657.70630000002</v>
      </c>
      <c r="F10" s="25">
        <f>VLOOKUP(C10,RA!B14:I49,8,0)</f>
        <v>43605.762199999997</v>
      </c>
      <c r="G10" s="16">
        <f t="shared" si="0"/>
        <v>345051.94410000002</v>
      </c>
      <c r="H10" s="27">
        <f>RA!J14</f>
        <v>11.219579978260199</v>
      </c>
      <c r="I10" s="20">
        <f>VLOOKUP(B10,RMS!B:D,3,FALSE)</f>
        <v>388657.72339658102</v>
      </c>
      <c r="J10" s="21">
        <f>VLOOKUP(B10,RMS!B:E,4,FALSE)</f>
        <v>345051.94530769199</v>
      </c>
      <c r="K10" s="22">
        <f t="shared" si="1"/>
        <v>-1.7096580995712429E-2</v>
      </c>
      <c r="L10" s="22">
        <f t="shared" si="2"/>
        <v>-1.2076919665560126E-3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184937.13870000001</v>
      </c>
      <c r="F11" s="25">
        <f>VLOOKUP(C11,RA!B15:I50,8,0)</f>
        <v>19877.7016</v>
      </c>
      <c r="G11" s="16">
        <f t="shared" si="0"/>
        <v>165059.43710000001</v>
      </c>
      <c r="H11" s="27">
        <f>RA!J15</f>
        <v>10.7483557600862</v>
      </c>
      <c r="I11" s="20">
        <f>VLOOKUP(B11,RMS!B:D,3,FALSE)</f>
        <v>184937.26106239299</v>
      </c>
      <c r="J11" s="21">
        <f>VLOOKUP(B11,RMS!B:E,4,FALSE)</f>
        <v>165059.43710427399</v>
      </c>
      <c r="K11" s="22">
        <f t="shared" si="1"/>
        <v>-0.12236239298363216</v>
      </c>
      <c r="L11" s="22">
        <f t="shared" si="2"/>
        <v>-4.2739848140627146E-6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2078039.0262</v>
      </c>
      <c r="F12" s="25">
        <f>VLOOKUP(C12,RA!B16:I51,8,0)</f>
        <v>16120.8932</v>
      </c>
      <c r="G12" s="16">
        <f t="shared" si="0"/>
        <v>2061918.1329999999</v>
      </c>
      <c r="H12" s="27">
        <f>RA!J16</f>
        <v>0.77577432361698295</v>
      </c>
      <c r="I12" s="20">
        <f>VLOOKUP(B12,RMS!B:D,3,FALSE)</f>
        <v>2078038.7429</v>
      </c>
      <c r="J12" s="21">
        <f>VLOOKUP(B12,RMS!B:E,4,FALSE)</f>
        <v>2061918.1329999999</v>
      </c>
      <c r="K12" s="22">
        <f t="shared" si="1"/>
        <v>0.28330000001005828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2228362.4848000002</v>
      </c>
      <c r="F13" s="25">
        <f>VLOOKUP(C13,RA!B17:I52,8,0)</f>
        <v>-139048.90340000001</v>
      </c>
      <c r="G13" s="16">
        <f t="shared" si="0"/>
        <v>2367411.3882000004</v>
      </c>
      <c r="H13" s="27">
        <f>RA!J17</f>
        <v>-6.2399589092202801</v>
      </c>
      <c r="I13" s="20">
        <f>VLOOKUP(B13,RMS!B:D,3,FALSE)</f>
        <v>2228362.5964564099</v>
      </c>
      <c r="J13" s="21">
        <f>VLOOKUP(B13,RMS!B:E,4,FALSE)</f>
        <v>2367411.3883179501</v>
      </c>
      <c r="K13" s="22">
        <f t="shared" si="1"/>
        <v>-0.11165640968829393</v>
      </c>
      <c r="L13" s="22">
        <f t="shared" si="2"/>
        <v>-1.1794967576861382E-4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7228477.8214999996</v>
      </c>
      <c r="F14" s="25">
        <f>VLOOKUP(C14,RA!B18:I53,8,0)</f>
        <v>764426.30779999995</v>
      </c>
      <c r="G14" s="16">
        <f t="shared" si="0"/>
        <v>6464051.5137</v>
      </c>
      <c r="H14" s="27">
        <f>RA!J18</f>
        <v>10.575204443822599</v>
      </c>
      <c r="I14" s="20">
        <f>VLOOKUP(B14,RMS!B:D,3,FALSE)</f>
        <v>7228477.9679333298</v>
      </c>
      <c r="J14" s="21">
        <f>VLOOKUP(B14,RMS!B:E,4,FALSE)</f>
        <v>6464051.4897649596</v>
      </c>
      <c r="K14" s="22">
        <f t="shared" si="1"/>
        <v>-0.1464333301410079</v>
      </c>
      <c r="L14" s="22">
        <f t="shared" si="2"/>
        <v>2.3935040459036827E-2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1163880.1703999999</v>
      </c>
      <c r="F15" s="25">
        <f>VLOOKUP(C15,RA!B19:I54,8,0)</f>
        <v>104790.2347</v>
      </c>
      <c r="G15" s="16">
        <f t="shared" si="0"/>
        <v>1059089.9357</v>
      </c>
      <c r="H15" s="27">
        <f>RA!J19</f>
        <v>9.0035243631641109</v>
      </c>
      <c r="I15" s="20">
        <f>VLOOKUP(B15,RMS!B:D,3,FALSE)</f>
        <v>1163880.1967547</v>
      </c>
      <c r="J15" s="21">
        <f>VLOOKUP(B15,RMS!B:E,4,FALSE)</f>
        <v>1059089.93836154</v>
      </c>
      <c r="K15" s="22">
        <f t="shared" si="1"/>
        <v>-2.6354700094088912E-2</v>
      </c>
      <c r="L15" s="22">
        <f t="shared" si="2"/>
        <v>-2.6615399401634932E-3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3100062.2108</v>
      </c>
      <c r="F16" s="25">
        <f>VLOOKUP(C16,RA!B20:I55,8,0)</f>
        <v>184628.18299999999</v>
      </c>
      <c r="G16" s="16">
        <f t="shared" si="0"/>
        <v>2915434.0277999998</v>
      </c>
      <c r="H16" s="27">
        <f>RA!J20</f>
        <v>5.9556283211605301</v>
      </c>
      <c r="I16" s="20">
        <f>VLOOKUP(B16,RMS!B:D,3,FALSE)</f>
        <v>3100062.2573000002</v>
      </c>
      <c r="J16" s="21">
        <f>VLOOKUP(B16,RMS!B:E,4,FALSE)</f>
        <v>2915434.0277999998</v>
      </c>
      <c r="K16" s="22">
        <f t="shared" si="1"/>
        <v>-4.6500000171363354E-2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860875.97400000005</v>
      </c>
      <c r="F17" s="25">
        <f>VLOOKUP(C17,RA!B21:I56,8,0)</f>
        <v>77501.266900000002</v>
      </c>
      <c r="G17" s="16">
        <f t="shared" si="0"/>
        <v>783374.7071</v>
      </c>
      <c r="H17" s="27">
        <f>RA!J21</f>
        <v>9.0026053973716795</v>
      </c>
      <c r="I17" s="20">
        <f>VLOOKUP(B17,RMS!B:D,3,FALSE)</f>
        <v>860875.94600936398</v>
      </c>
      <c r="J17" s="21">
        <f>VLOOKUP(B17,RMS!B:E,4,FALSE)</f>
        <v>783374.70685702295</v>
      </c>
      <c r="K17" s="22">
        <f t="shared" si="1"/>
        <v>2.7990636066533625E-2</v>
      </c>
      <c r="L17" s="22">
        <f t="shared" si="2"/>
        <v>2.4297705385833979E-4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2180808.9260999998</v>
      </c>
      <c r="F18" s="25">
        <f>VLOOKUP(C18,RA!B22:I57,8,0)</f>
        <v>239993.8308</v>
      </c>
      <c r="G18" s="16">
        <f t="shared" si="0"/>
        <v>1940815.0952999997</v>
      </c>
      <c r="H18" s="27">
        <f>RA!J22</f>
        <v>11.0048077998831</v>
      </c>
      <c r="I18" s="20">
        <f>VLOOKUP(B18,RMS!B:D,3,FALSE)</f>
        <v>2180809.4538273499</v>
      </c>
      <c r="J18" s="21">
        <f>VLOOKUP(B18,RMS!B:E,4,FALSE)</f>
        <v>1940815.0968418799</v>
      </c>
      <c r="K18" s="22">
        <f t="shared" si="1"/>
        <v>-0.52772735012695193</v>
      </c>
      <c r="L18" s="22">
        <f t="shared" si="2"/>
        <v>-1.5418801922351122E-3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4043030.8117999998</v>
      </c>
      <c r="F19" s="25">
        <f>VLOOKUP(C19,RA!B23:I58,8,0)</f>
        <v>266900.4669</v>
      </c>
      <c r="G19" s="16">
        <f t="shared" si="0"/>
        <v>3776130.3448999999</v>
      </c>
      <c r="H19" s="27">
        <f>RA!J23</f>
        <v>6.60149475292208</v>
      </c>
      <c r="I19" s="20">
        <f>VLOOKUP(B19,RMS!B:D,3,FALSE)</f>
        <v>4043032.1808846202</v>
      </c>
      <c r="J19" s="21">
        <f>VLOOKUP(B19,RMS!B:E,4,FALSE)</f>
        <v>3776130.4033752098</v>
      </c>
      <c r="K19" s="22">
        <f t="shared" si="1"/>
        <v>-1.3690846203826368</v>
      </c>
      <c r="L19" s="22">
        <f t="shared" si="2"/>
        <v>-5.847520986571908E-2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698973.95640000002</v>
      </c>
      <c r="F20" s="25">
        <f>VLOOKUP(C20,RA!B24:I59,8,0)</f>
        <v>109869.6318</v>
      </c>
      <c r="G20" s="16">
        <f t="shared" si="0"/>
        <v>589104.32460000005</v>
      </c>
      <c r="H20" s="27">
        <f>RA!J24</f>
        <v>15.7187017905321</v>
      </c>
      <c r="I20" s="20">
        <f>VLOOKUP(B20,RMS!B:D,3,FALSE)</f>
        <v>698973.98704787798</v>
      </c>
      <c r="J20" s="21">
        <f>VLOOKUP(B20,RMS!B:E,4,FALSE)</f>
        <v>589104.34629215696</v>
      </c>
      <c r="K20" s="22">
        <f t="shared" si="1"/>
        <v>-3.0647877953015268E-2</v>
      </c>
      <c r="L20" s="22">
        <f t="shared" si="2"/>
        <v>-2.1692156908102334E-2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658899.80630000005</v>
      </c>
      <c r="F21" s="25">
        <f>VLOOKUP(C21,RA!B25:I60,8,0)</f>
        <v>52976.787600000003</v>
      </c>
      <c r="G21" s="16">
        <f t="shared" si="0"/>
        <v>605923.01870000002</v>
      </c>
      <c r="H21" s="27">
        <f>RA!J25</f>
        <v>8.0401886741304391</v>
      </c>
      <c r="I21" s="20">
        <f>VLOOKUP(B21,RMS!B:D,3,FALSE)</f>
        <v>658899.80518073495</v>
      </c>
      <c r="J21" s="21">
        <f>VLOOKUP(B21,RMS!B:E,4,FALSE)</f>
        <v>605923.02529974305</v>
      </c>
      <c r="K21" s="22">
        <f t="shared" si="1"/>
        <v>1.1192650999873877E-3</v>
      </c>
      <c r="L21" s="22">
        <f t="shared" si="2"/>
        <v>-6.5997430356219411E-3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1695429.3461</v>
      </c>
      <c r="F22" s="25">
        <f>VLOOKUP(C22,RA!B26:I61,8,0)</f>
        <v>332640.83899999998</v>
      </c>
      <c r="G22" s="16">
        <f t="shared" si="0"/>
        <v>1362788.5071</v>
      </c>
      <c r="H22" s="27">
        <f>RA!J26</f>
        <v>19.619858519328702</v>
      </c>
      <c r="I22" s="20">
        <f>VLOOKUP(B22,RMS!B:D,3,FALSE)</f>
        <v>1695429.3693725199</v>
      </c>
      <c r="J22" s="21">
        <f>VLOOKUP(B22,RMS!B:E,4,FALSE)</f>
        <v>1362788.5528895899</v>
      </c>
      <c r="K22" s="22">
        <f t="shared" si="1"/>
        <v>-2.3272519931197166E-2</v>
      </c>
      <c r="L22" s="22">
        <f t="shared" si="2"/>
        <v>-4.5789589872583747E-2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376022.42479999998</v>
      </c>
      <c r="F23" s="25">
        <f>VLOOKUP(C23,RA!B27:I62,8,0)</f>
        <v>100425.394</v>
      </c>
      <c r="G23" s="16">
        <f t="shared" si="0"/>
        <v>275597.03079999995</v>
      </c>
      <c r="H23" s="27">
        <f>RA!J27</f>
        <v>26.7072885489249</v>
      </c>
      <c r="I23" s="20">
        <f>VLOOKUP(B23,RMS!B:D,3,FALSE)</f>
        <v>376022.38580496202</v>
      </c>
      <c r="J23" s="21">
        <f>VLOOKUP(B23,RMS!B:E,4,FALSE)</f>
        <v>275597.02942417702</v>
      </c>
      <c r="K23" s="22">
        <f t="shared" si="1"/>
        <v>3.8995037961285561E-2</v>
      </c>
      <c r="L23" s="22">
        <f t="shared" si="2"/>
        <v>1.375822932459414E-3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1438846.3163999999</v>
      </c>
      <c r="F24" s="25">
        <f>VLOOKUP(C24,RA!B28:I63,8,0)</f>
        <v>117712.41559999999</v>
      </c>
      <c r="G24" s="16">
        <f t="shared" si="0"/>
        <v>1321133.9007999999</v>
      </c>
      <c r="H24" s="27">
        <f>RA!J28</f>
        <v>8.18102769269459</v>
      </c>
      <c r="I24" s="20">
        <f>VLOOKUP(B24,RMS!B:D,3,FALSE)</f>
        <v>1438846.3170752199</v>
      </c>
      <c r="J24" s="21">
        <f>VLOOKUP(B24,RMS!B:E,4,FALSE)</f>
        <v>1321133.9203892699</v>
      </c>
      <c r="K24" s="22">
        <f t="shared" si="1"/>
        <v>-6.7522004246711731E-4</v>
      </c>
      <c r="L24" s="22">
        <f t="shared" si="2"/>
        <v>-1.9589269999414682E-2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757963.02870000002</v>
      </c>
      <c r="F25" s="25">
        <f>VLOOKUP(C25,RA!B29:I64,8,0)</f>
        <v>115544.66959999999</v>
      </c>
      <c r="G25" s="16">
        <f t="shared" si="0"/>
        <v>642418.3591</v>
      </c>
      <c r="H25" s="27">
        <f>RA!J29</f>
        <v>15.244103633679</v>
      </c>
      <c r="I25" s="20">
        <f>VLOOKUP(B25,RMS!B:D,3,FALSE)</f>
        <v>757963.02650619496</v>
      </c>
      <c r="J25" s="21">
        <f>VLOOKUP(B25,RMS!B:E,4,FALSE)</f>
        <v>642418.31397827296</v>
      </c>
      <c r="K25" s="22">
        <f t="shared" si="1"/>
        <v>2.1938050631433725E-3</v>
      </c>
      <c r="L25" s="22">
        <f t="shared" si="2"/>
        <v>4.5121727045625448E-2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2012088.6336000001</v>
      </c>
      <c r="F26" s="25">
        <f>VLOOKUP(C26,RA!B30:I65,8,0)</f>
        <v>260801.23439999999</v>
      </c>
      <c r="G26" s="16">
        <f t="shared" si="0"/>
        <v>1751287.3992000001</v>
      </c>
      <c r="H26" s="27">
        <f>RA!J30</f>
        <v>12.961716996203</v>
      </c>
      <c r="I26" s="20">
        <f>VLOOKUP(B26,RMS!B:D,3,FALSE)</f>
        <v>2012088.62043186</v>
      </c>
      <c r="J26" s="21">
        <f>VLOOKUP(B26,RMS!B:E,4,FALSE)</f>
        <v>1751287.4026355899</v>
      </c>
      <c r="K26" s="22">
        <f t="shared" si="1"/>
        <v>1.3168140081688762E-2</v>
      </c>
      <c r="L26" s="22">
        <f t="shared" si="2"/>
        <v>-3.4355898387730122E-3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1131333.605</v>
      </c>
      <c r="F27" s="25">
        <f>VLOOKUP(C27,RA!B31:I66,8,0)</f>
        <v>55816.945500000002</v>
      </c>
      <c r="G27" s="16">
        <f t="shared" si="0"/>
        <v>1075516.6595000001</v>
      </c>
      <c r="H27" s="27">
        <f>RA!J31</f>
        <v>4.9337300026547002</v>
      </c>
      <c r="I27" s="20">
        <f>VLOOKUP(B27,RMS!B:D,3,FALSE)</f>
        <v>1131333.6066725701</v>
      </c>
      <c r="J27" s="21">
        <f>VLOOKUP(B27,RMS!B:E,4,FALSE)</f>
        <v>1075516.69950531</v>
      </c>
      <c r="K27" s="22">
        <f t="shared" si="1"/>
        <v>-1.6725701279938221E-3</v>
      </c>
      <c r="L27" s="22">
        <f t="shared" si="2"/>
        <v>-4.0005309972912073E-2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194189.71189999999</v>
      </c>
      <c r="F28" s="25">
        <f>VLOOKUP(C28,RA!B32:I67,8,0)</f>
        <v>46071.732799999998</v>
      </c>
      <c r="G28" s="16">
        <f t="shared" si="0"/>
        <v>148117.9791</v>
      </c>
      <c r="H28" s="27">
        <f>RA!J32</f>
        <v>23.725115171768302</v>
      </c>
      <c r="I28" s="20">
        <f>VLOOKUP(B28,RMS!B:D,3,FALSE)</f>
        <v>194189.568227993</v>
      </c>
      <c r="J28" s="21">
        <f>VLOOKUP(B28,RMS!B:E,4,FALSE)</f>
        <v>148117.96520468901</v>
      </c>
      <c r="K28" s="22">
        <f t="shared" si="1"/>
        <v>0.14367200699052773</v>
      </c>
      <c r="L28" s="22">
        <f t="shared" si="2"/>
        <v>1.3895310985390097E-2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30.769600000000001</v>
      </c>
      <c r="F29" s="25">
        <f>VLOOKUP(C29,RA!B33:I68,8,0)</f>
        <v>5.9917999999999996</v>
      </c>
      <c r="G29" s="16">
        <f t="shared" si="0"/>
        <v>24.777799999999999</v>
      </c>
      <c r="H29" s="27">
        <f>RA!J33</f>
        <v>19.473116322604099</v>
      </c>
      <c r="I29" s="20">
        <f>VLOOKUP(B29,RMS!B:D,3,FALSE)</f>
        <v>30.769400000000001</v>
      </c>
      <c r="J29" s="21">
        <f>VLOOKUP(B29,RMS!B:E,4,FALSE)</f>
        <v>24.777799999999999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10.448136631324299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521355.42080000002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521355.42019999999</v>
      </c>
      <c r="J31" s="21">
        <f>VLOOKUP(B31,RMS!B:E,4,FALSE)</f>
        <v>466883.4927</v>
      </c>
      <c r="K31" s="22">
        <f t="shared" si="1"/>
        <v>6.0000002849847078E-4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6.0869736165265502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516440.16190000001</v>
      </c>
      <c r="F35" s="25">
        <f>VLOOKUP(C35,RA!B8:I74,8,0)</f>
        <v>31435.576400000002</v>
      </c>
      <c r="G35" s="16">
        <f t="shared" si="0"/>
        <v>485004.58549999999</v>
      </c>
      <c r="H35" s="27">
        <f>RA!J39</f>
        <v>4.8937931445278897</v>
      </c>
      <c r="I35" s="20">
        <f>VLOOKUP(B35,RMS!B:D,3,FALSE)</f>
        <v>516440.16239316203</v>
      </c>
      <c r="J35" s="21">
        <f>VLOOKUP(B35,RMS!B:E,4,FALSE)</f>
        <v>485004.58572649601</v>
      </c>
      <c r="K35" s="22">
        <f t="shared" si="1"/>
        <v>-4.9316202057525516E-4</v>
      </c>
      <c r="L35" s="22">
        <f t="shared" si="2"/>
        <v>-2.264960203319788E-4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1171189.2556</v>
      </c>
      <c r="F36" s="25">
        <f>VLOOKUP(C36,RA!B8:I75,8,0)</f>
        <v>57315.5795</v>
      </c>
      <c r="G36" s="16">
        <f t="shared" si="0"/>
        <v>1113873.6761</v>
      </c>
      <c r="H36" s="27">
        <f>RA!J40</f>
        <v>0</v>
      </c>
      <c r="I36" s="20">
        <f>VLOOKUP(B36,RMS!B:D,3,FALSE)</f>
        <v>1171189.2378632501</v>
      </c>
      <c r="J36" s="21">
        <f>VLOOKUP(B36,RMS!B:E,4,FALSE)</f>
        <v>1113873.67753077</v>
      </c>
      <c r="K36" s="22">
        <f t="shared" si="1"/>
        <v>1.7736749956384301E-2</v>
      </c>
      <c r="L36" s="22">
        <f t="shared" si="2"/>
        <v>-1.4307699166238308E-3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12.1765216201944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78383.407000000007</v>
      </c>
      <c r="F39" s="25">
        <f>VLOOKUP(C39,RA!B8:I78,8,0)</f>
        <v>9544.3724999999995</v>
      </c>
      <c r="G39" s="16">
        <f t="shared" si="0"/>
        <v>68839.034500000009</v>
      </c>
      <c r="H39" s="27">
        <f>RA!J43</f>
        <v>0</v>
      </c>
      <c r="I39" s="20">
        <f>VLOOKUP(B39,RMS!B:D,3,FALSE)</f>
        <v>78383.407306557696</v>
      </c>
      <c r="J39" s="21">
        <f>VLOOKUP(B39,RMS!B:E,4,FALSE)</f>
        <v>68839.035095681102</v>
      </c>
      <c r="K39" s="22">
        <f t="shared" si="1"/>
        <v>-3.0655768932774663E-4</v>
      </c>
      <c r="L39" s="22">
        <f t="shared" si="2"/>
        <v>-5.9568109281826764E-4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37927903.924900003</v>
      </c>
      <c r="E7" s="44">
        <v>54167218.542599998</v>
      </c>
      <c r="F7" s="45">
        <v>70.0200323098951</v>
      </c>
      <c r="G7" s="44">
        <v>16739584.0386</v>
      </c>
      <c r="H7" s="45">
        <v>126.576143334515</v>
      </c>
      <c r="I7" s="44">
        <v>3310923.5650999998</v>
      </c>
      <c r="J7" s="45">
        <v>8.7295189622286191</v>
      </c>
      <c r="K7" s="44">
        <v>2162328.6170000001</v>
      </c>
      <c r="L7" s="45">
        <v>12.9174572797858</v>
      </c>
      <c r="M7" s="45">
        <v>0.531184270082663</v>
      </c>
      <c r="N7" s="44">
        <v>636465768.76020002</v>
      </c>
      <c r="O7" s="44">
        <v>636465768.76020002</v>
      </c>
      <c r="P7" s="44">
        <v>1330804</v>
      </c>
      <c r="Q7" s="44">
        <v>1159437</v>
      </c>
      <c r="R7" s="45">
        <v>14.780190730501101</v>
      </c>
      <c r="S7" s="44">
        <v>28.499992429313401</v>
      </c>
      <c r="T7" s="44">
        <v>26.461878331897299</v>
      </c>
      <c r="U7" s="46">
        <v>7.1512794344458497</v>
      </c>
    </row>
    <row r="8" spans="1:23" ht="12" thickBot="1">
      <c r="A8" s="70">
        <v>41662</v>
      </c>
      <c r="B8" s="60" t="s">
        <v>6</v>
      </c>
      <c r="C8" s="61"/>
      <c r="D8" s="47">
        <v>1507646.3492999999</v>
      </c>
      <c r="E8" s="47">
        <v>2217092.7574</v>
      </c>
      <c r="F8" s="48">
        <v>68.001049765190103</v>
      </c>
      <c r="G8" s="47">
        <v>739265.99360000005</v>
      </c>
      <c r="H8" s="48">
        <v>103.93827963845899</v>
      </c>
      <c r="I8" s="47">
        <v>191837.75539999999</v>
      </c>
      <c r="J8" s="48">
        <v>12.7243206265893</v>
      </c>
      <c r="K8" s="47">
        <v>169501.3921</v>
      </c>
      <c r="L8" s="48">
        <v>22.928336156053899</v>
      </c>
      <c r="M8" s="48">
        <v>0.13177687229154</v>
      </c>
      <c r="N8" s="47">
        <v>24559795.836599998</v>
      </c>
      <c r="O8" s="47">
        <v>24559795.836599998</v>
      </c>
      <c r="P8" s="47">
        <v>48998</v>
      </c>
      <c r="Q8" s="47">
        <v>42804</v>
      </c>
      <c r="R8" s="48">
        <v>14.4706102233436</v>
      </c>
      <c r="S8" s="47">
        <v>30.769548742805799</v>
      </c>
      <c r="T8" s="47">
        <v>29.570071572750201</v>
      </c>
      <c r="U8" s="49">
        <v>3.8982605175062002</v>
      </c>
    </row>
    <row r="9" spans="1:23" ht="12" thickBot="1">
      <c r="A9" s="71"/>
      <c r="B9" s="60" t="s">
        <v>7</v>
      </c>
      <c r="C9" s="61"/>
      <c r="D9" s="47">
        <v>173752.83840000001</v>
      </c>
      <c r="E9" s="47">
        <v>291952.38770000002</v>
      </c>
      <c r="F9" s="48">
        <v>59.514100832955798</v>
      </c>
      <c r="G9" s="47">
        <v>97362.766000000003</v>
      </c>
      <c r="H9" s="48">
        <v>78.459225778363802</v>
      </c>
      <c r="I9" s="47">
        <v>33500.536899999999</v>
      </c>
      <c r="J9" s="48">
        <v>19.280569577158602</v>
      </c>
      <c r="K9" s="47">
        <v>23619.387500000001</v>
      </c>
      <c r="L9" s="48">
        <v>24.259158270010499</v>
      </c>
      <c r="M9" s="48">
        <v>0.41834909563171402</v>
      </c>
      <c r="N9" s="47">
        <v>3359220.0493999999</v>
      </c>
      <c r="O9" s="47">
        <v>3359220.0493999999</v>
      </c>
      <c r="P9" s="47">
        <v>9489</v>
      </c>
      <c r="Q9" s="47">
        <v>8679</v>
      </c>
      <c r="R9" s="48">
        <v>9.3328724507431708</v>
      </c>
      <c r="S9" s="47">
        <v>18.310974644325</v>
      </c>
      <c r="T9" s="47">
        <v>18.9112589814495</v>
      </c>
      <c r="U9" s="49">
        <v>-3.27827627302467</v>
      </c>
    </row>
    <row r="10" spans="1:23" ht="12" thickBot="1">
      <c r="A10" s="71"/>
      <c r="B10" s="60" t="s">
        <v>8</v>
      </c>
      <c r="C10" s="61"/>
      <c r="D10" s="47">
        <v>376510.27799999999</v>
      </c>
      <c r="E10" s="47">
        <v>532274.78740000003</v>
      </c>
      <c r="F10" s="48">
        <v>70.736072215469406</v>
      </c>
      <c r="G10" s="47">
        <v>127690.5117</v>
      </c>
      <c r="H10" s="48">
        <v>194.86159385482401</v>
      </c>
      <c r="I10" s="47">
        <v>88154.774900000004</v>
      </c>
      <c r="J10" s="48">
        <v>23.413643677477499</v>
      </c>
      <c r="K10" s="47">
        <v>39139.6754</v>
      </c>
      <c r="L10" s="48">
        <v>30.651984144253401</v>
      </c>
      <c r="M10" s="48">
        <v>1.2523123658813</v>
      </c>
      <c r="N10" s="47">
        <v>4583223.7813999997</v>
      </c>
      <c r="O10" s="47">
        <v>4583223.7813999997</v>
      </c>
      <c r="P10" s="47">
        <v>131621</v>
      </c>
      <c r="Q10" s="47">
        <v>114318</v>
      </c>
      <c r="R10" s="48">
        <v>15.135849122622901</v>
      </c>
      <c r="S10" s="47">
        <v>2.8605638765850401</v>
      </c>
      <c r="T10" s="47">
        <v>2.6732673830892799</v>
      </c>
      <c r="U10" s="49">
        <v>6.5475375337313402</v>
      </c>
    </row>
    <row r="11" spans="1:23" ht="12" thickBot="1">
      <c r="A11" s="71"/>
      <c r="B11" s="60" t="s">
        <v>9</v>
      </c>
      <c r="C11" s="61"/>
      <c r="D11" s="47">
        <v>139824.93030000001</v>
      </c>
      <c r="E11" s="47">
        <v>142812.76809999999</v>
      </c>
      <c r="F11" s="48">
        <v>97.907863673710295</v>
      </c>
      <c r="G11" s="47">
        <v>59927.152999999998</v>
      </c>
      <c r="H11" s="48">
        <v>133.324834069791</v>
      </c>
      <c r="I11" s="47">
        <v>19262.220700000002</v>
      </c>
      <c r="J11" s="48">
        <v>13.77595587473</v>
      </c>
      <c r="K11" s="47">
        <v>14905.647800000001</v>
      </c>
      <c r="L11" s="48">
        <v>24.8729449903953</v>
      </c>
      <c r="M11" s="48">
        <v>0.29227665636913802</v>
      </c>
      <c r="N11" s="47">
        <v>2611263.5896999999</v>
      </c>
      <c r="O11" s="47">
        <v>2611263.5896999999</v>
      </c>
      <c r="P11" s="47">
        <v>4669</v>
      </c>
      <c r="Q11" s="47">
        <v>4259</v>
      </c>
      <c r="R11" s="48">
        <v>9.6266729279173493</v>
      </c>
      <c r="S11" s="47">
        <v>29.947511308631402</v>
      </c>
      <c r="T11" s="47">
        <v>28.630151044846201</v>
      </c>
      <c r="U11" s="49">
        <v>4.3988972913602504</v>
      </c>
    </row>
    <row r="12" spans="1:23" ht="12" thickBot="1">
      <c r="A12" s="71"/>
      <c r="B12" s="60" t="s">
        <v>10</v>
      </c>
      <c r="C12" s="61"/>
      <c r="D12" s="47">
        <v>461121.06709999999</v>
      </c>
      <c r="E12" s="47">
        <v>575412.57109999994</v>
      </c>
      <c r="F12" s="48">
        <v>80.137468359178897</v>
      </c>
      <c r="G12" s="47">
        <v>277005.27899999998</v>
      </c>
      <c r="H12" s="48">
        <v>66.466526834674497</v>
      </c>
      <c r="I12" s="47">
        <v>-38219.308199999999</v>
      </c>
      <c r="J12" s="48">
        <v>-8.2883457137107204</v>
      </c>
      <c r="K12" s="47">
        <v>7102.6606000000002</v>
      </c>
      <c r="L12" s="48">
        <v>2.56408853493366</v>
      </c>
      <c r="M12" s="48">
        <v>-6.3809847256392898</v>
      </c>
      <c r="N12" s="47">
        <v>9543431.3872999996</v>
      </c>
      <c r="O12" s="47">
        <v>9543431.3872999996</v>
      </c>
      <c r="P12" s="47">
        <v>3255</v>
      </c>
      <c r="Q12" s="47">
        <v>2504</v>
      </c>
      <c r="R12" s="48">
        <v>29.992012779552699</v>
      </c>
      <c r="S12" s="47">
        <v>141.665458402458</v>
      </c>
      <c r="T12" s="47">
        <v>143.927878554313</v>
      </c>
      <c r="U12" s="49">
        <v>-1.59701608096169</v>
      </c>
    </row>
    <row r="13" spans="1:23" ht="12" thickBot="1">
      <c r="A13" s="71"/>
      <c r="B13" s="60" t="s">
        <v>11</v>
      </c>
      <c r="C13" s="61"/>
      <c r="D13" s="47">
        <v>560770.34710000001</v>
      </c>
      <c r="E13" s="47">
        <v>947319.95550000004</v>
      </c>
      <c r="F13" s="48">
        <v>59.195453853183402</v>
      </c>
      <c r="G13" s="47">
        <v>309219.67060000001</v>
      </c>
      <c r="H13" s="48">
        <v>81.350153440076696</v>
      </c>
      <c r="I13" s="47">
        <v>92958.744500000001</v>
      </c>
      <c r="J13" s="48">
        <v>16.576972192044799</v>
      </c>
      <c r="K13" s="47">
        <v>61178.459900000002</v>
      </c>
      <c r="L13" s="48">
        <v>19.784789169877602</v>
      </c>
      <c r="M13" s="48">
        <v>0.51946852947829802</v>
      </c>
      <c r="N13" s="47">
        <v>11942782.204600001</v>
      </c>
      <c r="O13" s="47">
        <v>11942782.204600001</v>
      </c>
      <c r="P13" s="47">
        <v>15547</v>
      </c>
      <c r="Q13" s="47">
        <v>13738</v>
      </c>
      <c r="R13" s="48">
        <v>13.167855583054299</v>
      </c>
      <c r="S13" s="47">
        <v>36.069360461825397</v>
      </c>
      <c r="T13" s="47">
        <v>34.720500058232602</v>
      </c>
      <c r="U13" s="49">
        <v>3.7396293871646802</v>
      </c>
    </row>
    <row r="14" spans="1:23" ht="12" thickBot="1">
      <c r="A14" s="71"/>
      <c r="B14" s="60" t="s">
        <v>12</v>
      </c>
      <c r="C14" s="61"/>
      <c r="D14" s="47">
        <v>388657.70630000002</v>
      </c>
      <c r="E14" s="47">
        <v>475158.32669999998</v>
      </c>
      <c r="F14" s="48">
        <v>81.795411015786797</v>
      </c>
      <c r="G14" s="47">
        <v>171120.36129999999</v>
      </c>
      <c r="H14" s="48">
        <v>127.125342272171</v>
      </c>
      <c r="I14" s="47">
        <v>43605.762199999997</v>
      </c>
      <c r="J14" s="48">
        <v>11.219579978260199</v>
      </c>
      <c r="K14" s="47">
        <v>28723.464400000001</v>
      </c>
      <c r="L14" s="48">
        <v>16.785532815492001</v>
      </c>
      <c r="M14" s="48">
        <v>0.51812335701399603</v>
      </c>
      <c r="N14" s="47">
        <v>6069660.4535999997</v>
      </c>
      <c r="O14" s="47">
        <v>6069660.4535999997</v>
      </c>
      <c r="P14" s="47">
        <v>4496</v>
      </c>
      <c r="Q14" s="47">
        <v>3389</v>
      </c>
      <c r="R14" s="48">
        <v>32.664502803186799</v>
      </c>
      <c r="S14" s="47">
        <v>86.445219372775796</v>
      </c>
      <c r="T14" s="47">
        <v>78.116997019769897</v>
      </c>
      <c r="U14" s="49">
        <v>9.6341040180513993</v>
      </c>
    </row>
    <row r="15" spans="1:23" ht="12" thickBot="1">
      <c r="A15" s="71"/>
      <c r="B15" s="60" t="s">
        <v>13</v>
      </c>
      <c r="C15" s="61"/>
      <c r="D15" s="47">
        <v>184937.13870000001</v>
      </c>
      <c r="E15" s="47">
        <v>242201.58489999999</v>
      </c>
      <c r="F15" s="48">
        <v>76.356700463523694</v>
      </c>
      <c r="G15" s="47">
        <v>94882.031000000003</v>
      </c>
      <c r="H15" s="48">
        <v>94.912710816656102</v>
      </c>
      <c r="I15" s="47">
        <v>19877.7016</v>
      </c>
      <c r="J15" s="48">
        <v>10.7483557600862</v>
      </c>
      <c r="K15" s="47">
        <v>18337.305</v>
      </c>
      <c r="L15" s="48">
        <v>19.326425464058602</v>
      </c>
      <c r="M15" s="48">
        <v>8.4003434528684001E-2</v>
      </c>
      <c r="N15" s="47">
        <v>3605647.9128999999</v>
      </c>
      <c r="O15" s="47">
        <v>3605647.9128999999</v>
      </c>
      <c r="P15" s="47">
        <v>4963</v>
      </c>
      <c r="Q15" s="47">
        <v>3667</v>
      </c>
      <c r="R15" s="48">
        <v>35.342241614398702</v>
      </c>
      <c r="S15" s="47">
        <v>37.263175236751998</v>
      </c>
      <c r="T15" s="47">
        <v>42.160266703026998</v>
      </c>
      <c r="U15" s="49">
        <v>-13.141906010857401</v>
      </c>
    </row>
    <row r="16" spans="1:23" ht="12" thickBot="1">
      <c r="A16" s="71"/>
      <c r="B16" s="60" t="s">
        <v>14</v>
      </c>
      <c r="C16" s="61"/>
      <c r="D16" s="47">
        <v>2078039.0262</v>
      </c>
      <c r="E16" s="47">
        <v>2352019.4164</v>
      </c>
      <c r="F16" s="48">
        <v>88.351270049489898</v>
      </c>
      <c r="G16" s="47">
        <v>510902.3112</v>
      </c>
      <c r="H16" s="48">
        <v>306.739014611058</v>
      </c>
      <c r="I16" s="47">
        <v>16120.8932</v>
      </c>
      <c r="J16" s="48">
        <v>0.77577432361698295</v>
      </c>
      <c r="K16" s="47">
        <v>44138.850400000003</v>
      </c>
      <c r="L16" s="48">
        <v>8.6393914124849598</v>
      </c>
      <c r="M16" s="48">
        <v>-0.634768620978855</v>
      </c>
      <c r="N16" s="47">
        <v>22709171.152199998</v>
      </c>
      <c r="O16" s="47">
        <v>22709171.152199998</v>
      </c>
      <c r="P16" s="47">
        <v>74183</v>
      </c>
      <c r="Q16" s="47">
        <v>58880</v>
      </c>
      <c r="R16" s="48">
        <v>25.990149456521699</v>
      </c>
      <c r="S16" s="47">
        <v>28.012334715500899</v>
      </c>
      <c r="T16" s="47">
        <v>21.4949297248641</v>
      </c>
      <c r="U16" s="49">
        <v>23.2661970407996</v>
      </c>
    </row>
    <row r="17" spans="1:21" ht="12" thickBot="1">
      <c r="A17" s="71"/>
      <c r="B17" s="60" t="s">
        <v>15</v>
      </c>
      <c r="C17" s="61"/>
      <c r="D17" s="47">
        <v>2228362.4848000002</v>
      </c>
      <c r="E17" s="47">
        <v>3012675.4859000002</v>
      </c>
      <c r="F17" s="48">
        <v>73.966230190713802</v>
      </c>
      <c r="G17" s="47">
        <v>670574.3885</v>
      </c>
      <c r="H17" s="48">
        <v>232.30653049314901</v>
      </c>
      <c r="I17" s="47">
        <v>-139048.90340000001</v>
      </c>
      <c r="J17" s="48">
        <v>-6.2399589092202801</v>
      </c>
      <c r="K17" s="47">
        <v>63622.148000000001</v>
      </c>
      <c r="L17" s="48">
        <v>9.4877092073730402</v>
      </c>
      <c r="M17" s="48">
        <v>-3.1855424214850498</v>
      </c>
      <c r="N17" s="47">
        <v>30812722.834800001</v>
      </c>
      <c r="O17" s="47">
        <v>30812722.834800001</v>
      </c>
      <c r="P17" s="47">
        <v>22240</v>
      </c>
      <c r="Q17" s="47">
        <v>17991</v>
      </c>
      <c r="R17" s="48">
        <v>23.617364237674401</v>
      </c>
      <c r="S17" s="47">
        <v>100.196154892086</v>
      </c>
      <c r="T17" s="47">
        <v>97.677885203713004</v>
      </c>
      <c r="U17" s="49">
        <v>2.5133396496957099</v>
      </c>
    </row>
    <row r="18" spans="1:21" ht="12" thickBot="1">
      <c r="A18" s="71"/>
      <c r="B18" s="60" t="s">
        <v>16</v>
      </c>
      <c r="C18" s="61"/>
      <c r="D18" s="47">
        <v>7228477.8214999996</v>
      </c>
      <c r="E18" s="47">
        <v>10635315.5329</v>
      </c>
      <c r="F18" s="48">
        <v>67.966745313187403</v>
      </c>
      <c r="G18" s="47">
        <v>2573329.7681</v>
      </c>
      <c r="H18" s="48">
        <v>180.899786382104</v>
      </c>
      <c r="I18" s="47">
        <v>764426.30779999995</v>
      </c>
      <c r="J18" s="48">
        <v>10.575204443822599</v>
      </c>
      <c r="K18" s="47">
        <v>366516.67430000001</v>
      </c>
      <c r="L18" s="48">
        <v>14.242895677168301</v>
      </c>
      <c r="M18" s="48">
        <v>1.0856521992074599</v>
      </c>
      <c r="N18" s="47">
        <v>83645644.234799996</v>
      </c>
      <c r="O18" s="47">
        <v>83645644.234799996</v>
      </c>
      <c r="P18" s="47">
        <v>152563</v>
      </c>
      <c r="Q18" s="47">
        <v>130774</v>
      </c>
      <c r="R18" s="48">
        <v>16.6615688133727</v>
      </c>
      <c r="S18" s="47">
        <v>47.380281074048099</v>
      </c>
      <c r="T18" s="47">
        <v>43.458955124107199</v>
      </c>
      <c r="U18" s="49">
        <v>8.2762825822253507</v>
      </c>
    </row>
    <row r="19" spans="1:21" ht="12" thickBot="1">
      <c r="A19" s="71"/>
      <c r="B19" s="60" t="s">
        <v>17</v>
      </c>
      <c r="C19" s="61"/>
      <c r="D19" s="47">
        <v>1163880.1703999999</v>
      </c>
      <c r="E19" s="47">
        <v>1898872.3621</v>
      </c>
      <c r="F19" s="48">
        <v>61.293228214288298</v>
      </c>
      <c r="G19" s="47">
        <v>535043.55570000003</v>
      </c>
      <c r="H19" s="48">
        <v>117.52998573682299</v>
      </c>
      <c r="I19" s="47">
        <v>104790.2347</v>
      </c>
      <c r="J19" s="48">
        <v>9.0035243631641109</v>
      </c>
      <c r="K19" s="47">
        <v>84005.298699999999</v>
      </c>
      <c r="L19" s="48">
        <v>15.700646761382901</v>
      </c>
      <c r="M19" s="48">
        <v>0.247424106831966</v>
      </c>
      <c r="N19" s="47">
        <v>24953490.2907</v>
      </c>
      <c r="O19" s="47">
        <v>24953490.2907</v>
      </c>
      <c r="P19" s="47">
        <v>21463</v>
      </c>
      <c r="Q19" s="47">
        <v>19066</v>
      </c>
      <c r="R19" s="48">
        <v>12.5721179062205</v>
      </c>
      <c r="S19" s="47">
        <v>54.227282784326498</v>
      </c>
      <c r="T19" s="47">
        <v>60.034477431029103</v>
      </c>
      <c r="U19" s="49">
        <v>-10.7089906566018</v>
      </c>
    </row>
    <row r="20" spans="1:21" ht="12" thickBot="1">
      <c r="A20" s="71"/>
      <c r="B20" s="60" t="s">
        <v>18</v>
      </c>
      <c r="C20" s="61"/>
      <c r="D20" s="47">
        <v>3100062.2108</v>
      </c>
      <c r="E20" s="47">
        <v>3483774.6444000001</v>
      </c>
      <c r="F20" s="48">
        <v>88.985727471873105</v>
      </c>
      <c r="G20" s="47">
        <v>1032001.5384</v>
      </c>
      <c r="H20" s="48">
        <v>200.39317728210901</v>
      </c>
      <c r="I20" s="47">
        <v>184628.18299999999</v>
      </c>
      <c r="J20" s="48">
        <v>5.9556283211605301</v>
      </c>
      <c r="K20" s="47">
        <v>73359.140499999994</v>
      </c>
      <c r="L20" s="48">
        <v>7.1084332503743104</v>
      </c>
      <c r="M20" s="48">
        <v>1.51677134903182</v>
      </c>
      <c r="N20" s="47">
        <v>46205808.216499999</v>
      </c>
      <c r="O20" s="47">
        <v>46205808.216499999</v>
      </c>
      <c r="P20" s="47">
        <v>62177</v>
      </c>
      <c r="Q20" s="47">
        <v>52502</v>
      </c>
      <c r="R20" s="48">
        <v>18.427869414498499</v>
      </c>
      <c r="S20" s="47">
        <v>49.858664953278499</v>
      </c>
      <c r="T20" s="47">
        <v>44.2896771437279</v>
      </c>
      <c r="U20" s="49">
        <v>11.1695485925451</v>
      </c>
    </row>
    <row r="21" spans="1:21" ht="12" thickBot="1">
      <c r="A21" s="71"/>
      <c r="B21" s="60" t="s">
        <v>19</v>
      </c>
      <c r="C21" s="61"/>
      <c r="D21" s="47">
        <v>860875.97400000005</v>
      </c>
      <c r="E21" s="47">
        <v>1403891.1407999999</v>
      </c>
      <c r="F21" s="48">
        <v>61.320707067745602</v>
      </c>
      <c r="G21" s="47">
        <v>386320.95649999997</v>
      </c>
      <c r="H21" s="48">
        <v>122.83957406799399</v>
      </c>
      <c r="I21" s="47">
        <v>77501.266900000002</v>
      </c>
      <c r="J21" s="48">
        <v>9.0026053973716795</v>
      </c>
      <c r="K21" s="47">
        <v>68196.686600000001</v>
      </c>
      <c r="L21" s="48">
        <v>17.652857152210998</v>
      </c>
      <c r="M21" s="48">
        <v>0.136437424805914</v>
      </c>
      <c r="N21" s="47">
        <v>12200856.832</v>
      </c>
      <c r="O21" s="47">
        <v>12200856.832</v>
      </c>
      <c r="P21" s="47">
        <v>42001</v>
      </c>
      <c r="Q21" s="47">
        <v>36688</v>
      </c>
      <c r="R21" s="48">
        <v>14.4815743567379</v>
      </c>
      <c r="S21" s="47">
        <v>20.4965589866908</v>
      </c>
      <c r="T21" s="47">
        <v>19.409702758395099</v>
      </c>
      <c r="U21" s="49">
        <v>5.30262776791663</v>
      </c>
    </row>
    <row r="22" spans="1:21" ht="12" thickBot="1">
      <c r="A22" s="71"/>
      <c r="B22" s="60" t="s">
        <v>20</v>
      </c>
      <c r="C22" s="61"/>
      <c r="D22" s="47">
        <v>2180808.9260999998</v>
      </c>
      <c r="E22" s="47">
        <v>3021827.1838000002</v>
      </c>
      <c r="F22" s="48">
        <v>72.168552119436399</v>
      </c>
      <c r="G22" s="47">
        <v>935865.42550000001</v>
      </c>
      <c r="H22" s="48">
        <v>133.025910208711</v>
      </c>
      <c r="I22" s="47">
        <v>239993.8308</v>
      </c>
      <c r="J22" s="48">
        <v>11.0048077998831</v>
      </c>
      <c r="K22" s="47">
        <v>134129.8211</v>
      </c>
      <c r="L22" s="48">
        <v>14.3321697164247</v>
      </c>
      <c r="M22" s="48">
        <v>0.789265271747984</v>
      </c>
      <c r="N22" s="47">
        <v>33058935.3354</v>
      </c>
      <c r="O22" s="47">
        <v>33058935.3354</v>
      </c>
      <c r="P22" s="47">
        <v>96338</v>
      </c>
      <c r="Q22" s="47">
        <v>82807</v>
      </c>
      <c r="R22" s="48">
        <v>16.340406004323299</v>
      </c>
      <c r="S22" s="47">
        <v>22.6370583373124</v>
      </c>
      <c r="T22" s="47">
        <v>23.8108261523784</v>
      </c>
      <c r="U22" s="49">
        <v>-5.1851605344468803</v>
      </c>
    </row>
    <row r="23" spans="1:21" ht="12" thickBot="1">
      <c r="A23" s="71"/>
      <c r="B23" s="60" t="s">
        <v>21</v>
      </c>
      <c r="C23" s="61"/>
      <c r="D23" s="47">
        <v>4043030.8117999998</v>
      </c>
      <c r="E23" s="47">
        <v>5097589.5251000002</v>
      </c>
      <c r="F23" s="48">
        <v>79.312600433843002</v>
      </c>
      <c r="G23" s="47">
        <v>2077493.618</v>
      </c>
      <c r="H23" s="48">
        <v>94.610985890402802</v>
      </c>
      <c r="I23" s="47">
        <v>266900.4669</v>
      </c>
      <c r="J23" s="48">
        <v>6.60149475292208</v>
      </c>
      <c r="K23" s="47">
        <v>254625.57139999999</v>
      </c>
      <c r="L23" s="48">
        <v>12.256382844878599</v>
      </c>
      <c r="M23" s="48">
        <v>4.8207630649622003E-2</v>
      </c>
      <c r="N23" s="47">
        <v>78253242.567499995</v>
      </c>
      <c r="O23" s="47">
        <v>78253242.567499995</v>
      </c>
      <c r="P23" s="47">
        <v>116185</v>
      </c>
      <c r="Q23" s="47">
        <v>101914</v>
      </c>
      <c r="R23" s="48">
        <v>14.002982907157</v>
      </c>
      <c r="S23" s="47">
        <v>34.798216738821701</v>
      </c>
      <c r="T23" s="47">
        <v>33.323894916302002</v>
      </c>
      <c r="U23" s="49">
        <v>4.2367740668588301</v>
      </c>
    </row>
    <row r="24" spans="1:21" ht="12" thickBot="1">
      <c r="A24" s="71"/>
      <c r="B24" s="60" t="s">
        <v>22</v>
      </c>
      <c r="C24" s="61"/>
      <c r="D24" s="47">
        <v>698973.95640000002</v>
      </c>
      <c r="E24" s="47">
        <v>837609.78</v>
      </c>
      <c r="F24" s="48">
        <v>83.448638386242294</v>
      </c>
      <c r="G24" s="47">
        <v>339176.64309999999</v>
      </c>
      <c r="H24" s="48">
        <v>106.079625652147</v>
      </c>
      <c r="I24" s="47">
        <v>109869.6318</v>
      </c>
      <c r="J24" s="48">
        <v>15.7187017905321</v>
      </c>
      <c r="K24" s="47">
        <v>49805.647100000002</v>
      </c>
      <c r="L24" s="48">
        <v>14.684279744261699</v>
      </c>
      <c r="M24" s="48">
        <v>1.20596735907082</v>
      </c>
      <c r="N24" s="47">
        <v>9955102.9614000004</v>
      </c>
      <c r="O24" s="47">
        <v>9955102.9614000004</v>
      </c>
      <c r="P24" s="47">
        <v>43902</v>
      </c>
      <c r="Q24" s="47">
        <v>39287</v>
      </c>
      <c r="R24" s="48">
        <v>11.746888283656199</v>
      </c>
      <c r="S24" s="47">
        <v>15.92123266366</v>
      </c>
      <c r="T24" s="47">
        <v>13.706348117698001</v>
      </c>
      <c r="U24" s="49">
        <v>13.9115142197341</v>
      </c>
    </row>
    <row r="25" spans="1:21" ht="12" thickBot="1">
      <c r="A25" s="71"/>
      <c r="B25" s="60" t="s">
        <v>23</v>
      </c>
      <c r="C25" s="61"/>
      <c r="D25" s="47">
        <v>658899.80630000005</v>
      </c>
      <c r="E25" s="47">
        <v>914682.61259999999</v>
      </c>
      <c r="F25" s="48">
        <v>72.035894989527193</v>
      </c>
      <c r="G25" s="47">
        <v>270750.68280000001</v>
      </c>
      <c r="H25" s="48">
        <v>143.360348895859</v>
      </c>
      <c r="I25" s="47">
        <v>52976.787600000003</v>
      </c>
      <c r="J25" s="48">
        <v>8.0401886741304391</v>
      </c>
      <c r="K25" s="47">
        <v>29122.0488</v>
      </c>
      <c r="L25" s="48">
        <v>10.756038913302399</v>
      </c>
      <c r="M25" s="48">
        <v>0.81912982715694105</v>
      </c>
      <c r="N25" s="47">
        <v>13371945.8079</v>
      </c>
      <c r="O25" s="47">
        <v>13371945.8079</v>
      </c>
      <c r="P25" s="47">
        <v>29197</v>
      </c>
      <c r="Q25" s="47">
        <v>22540</v>
      </c>
      <c r="R25" s="48">
        <v>29.5341614906832</v>
      </c>
      <c r="S25" s="47">
        <v>22.5673804260712</v>
      </c>
      <c r="T25" s="47">
        <v>21.7453741259982</v>
      </c>
      <c r="U25" s="49">
        <v>3.64245333110668</v>
      </c>
    </row>
    <row r="26" spans="1:21" ht="12" thickBot="1">
      <c r="A26" s="71"/>
      <c r="B26" s="60" t="s">
        <v>24</v>
      </c>
      <c r="C26" s="61"/>
      <c r="D26" s="47">
        <v>1695429.3461</v>
      </c>
      <c r="E26" s="47">
        <v>1815048.7866</v>
      </c>
      <c r="F26" s="48">
        <v>93.409574366093196</v>
      </c>
      <c r="G26" s="47">
        <v>657884.43279999995</v>
      </c>
      <c r="H26" s="48">
        <v>157.709296887318</v>
      </c>
      <c r="I26" s="47">
        <v>332640.83899999998</v>
      </c>
      <c r="J26" s="48">
        <v>19.619858519328702</v>
      </c>
      <c r="K26" s="47">
        <v>140485.4056</v>
      </c>
      <c r="L26" s="48">
        <v>21.354116102441399</v>
      </c>
      <c r="M26" s="48">
        <v>1.3677964097360999</v>
      </c>
      <c r="N26" s="47">
        <v>24225471.7696</v>
      </c>
      <c r="O26" s="47">
        <v>24225471.7696</v>
      </c>
      <c r="P26" s="47">
        <v>77633</v>
      </c>
      <c r="Q26" s="47">
        <v>70303</v>
      </c>
      <c r="R26" s="48">
        <v>10.426297597542099</v>
      </c>
      <c r="S26" s="47">
        <v>21.8390290997385</v>
      </c>
      <c r="T26" s="47">
        <v>19.196237860404299</v>
      </c>
      <c r="U26" s="49">
        <v>12.101230449690201</v>
      </c>
    </row>
    <row r="27" spans="1:21" ht="12" thickBot="1">
      <c r="A27" s="71"/>
      <c r="B27" s="60" t="s">
        <v>25</v>
      </c>
      <c r="C27" s="61"/>
      <c r="D27" s="47">
        <v>376022.42479999998</v>
      </c>
      <c r="E27" s="47">
        <v>472713.38250000001</v>
      </c>
      <c r="F27" s="48">
        <v>79.545542546598</v>
      </c>
      <c r="G27" s="47">
        <v>269355.81890000001</v>
      </c>
      <c r="H27" s="48">
        <v>39.6006317352293</v>
      </c>
      <c r="I27" s="47">
        <v>100425.394</v>
      </c>
      <c r="J27" s="48">
        <v>26.7072885489249</v>
      </c>
      <c r="K27" s="47">
        <v>78775.5962</v>
      </c>
      <c r="L27" s="48">
        <v>29.245923300155599</v>
      </c>
      <c r="M27" s="48">
        <v>0.27482873941105102</v>
      </c>
      <c r="N27" s="47">
        <v>7428799.8328</v>
      </c>
      <c r="O27" s="47">
        <v>7428799.8328</v>
      </c>
      <c r="P27" s="47">
        <v>41536</v>
      </c>
      <c r="Q27" s="47">
        <v>40905</v>
      </c>
      <c r="R27" s="48">
        <v>1.5425987043148801</v>
      </c>
      <c r="S27" s="47">
        <v>9.0529281779661002</v>
      </c>
      <c r="T27" s="47">
        <v>8.6147236474758593</v>
      </c>
      <c r="U27" s="49">
        <v>4.84047284895939</v>
      </c>
    </row>
    <row r="28" spans="1:21" ht="12" thickBot="1">
      <c r="A28" s="71"/>
      <c r="B28" s="60" t="s">
        <v>26</v>
      </c>
      <c r="C28" s="61"/>
      <c r="D28" s="47">
        <v>1438846.3163999999</v>
      </c>
      <c r="E28" s="47">
        <v>2058888.2213999999</v>
      </c>
      <c r="F28" s="48">
        <v>69.8846251799729</v>
      </c>
      <c r="G28" s="47">
        <v>1103048.4246</v>
      </c>
      <c r="H28" s="48">
        <v>30.442715325192601</v>
      </c>
      <c r="I28" s="47">
        <v>117712.41559999999</v>
      </c>
      <c r="J28" s="48">
        <v>8.18102769269459</v>
      </c>
      <c r="K28" s="47">
        <v>19287.843499999999</v>
      </c>
      <c r="L28" s="48">
        <v>1.7485944469749299</v>
      </c>
      <c r="M28" s="48">
        <v>5.1029329484138497</v>
      </c>
      <c r="N28" s="47">
        <v>37610734.651799999</v>
      </c>
      <c r="O28" s="47">
        <v>37610734.651799999</v>
      </c>
      <c r="P28" s="47">
        <v>48328</v>
      </c>
      <c r="Q28" s="47">
        <v>44013</v>
      </c>
      <c r="R28" s="48">
        <v>9.8039215686274606</v>
      </c>
      <c r="S28" s="47">
        <v>29.7725193759311</v>
      </c>
      <c r="T28" s="47">
        <v>27.8509175289119</v>
      </c>
      <c r="U28" s="49">
        <v>6.4542802802664401</v>
      </c>
    </row>
    <row r="29" spans="1:21" ht="12" thickBot="1">
      <c r="A29" s="71"/>
      <c r="B29" s="60" t="s">
        <v>27</v>
      </c>
      <c r="C29" s="61"/>
      <c r="D29" s="47">
        <v>757963.02870000002</v>
      </c>
      <c r="E29" s="47">
        <v>811187.37959999999</v>
      </c>
      <c r="F29" s="48">
        <v>93.438710680355399</v>
      </c>
      <c r="G29" s="47">
        <v>572817.20869999996</v>
      </c>
      <c r="H29" s="48">
        <v>32.3219723828105</v>
      </c>
      <c r="I29" s="47">
        <v>115544.66959999999</v>
      </c>
      <c r="J29" s="48">
        <v>15.244103633679</v>
      </c>
      <c r="K29" s="47">
        <v>104645.8006</v>
      </c>
      <c r="L29" s="48">
        <v>18.268620252784</v>
      </c>
      <c r="M29" s="48">
        <v>0.104150084738326</v>
      </c>
      <c r="N29" s="47">
        <v>16314747.8062</v>
      </c>
      <c r="O29" s="47">
        <v>16314747.8062</v>
      </c>
      <c r="P29" s="47">
        <v>107820</v>
      </c>
      <c r="Q29" s="47">
        <v>94634</v>
      </c>
      <c r="R29" s="48">
        <v>13.9336813407443</v>
      </c>
      <c r="S29" s="47">
        <v>7.0298926794657799</v>
      </c>
      <c r="T29" s="47">
        <v>7.0572182323477799</v>
      </c>
      <c r="U29" s="49">
        <v>-0.38870512151379899</v>
      </c>
    </row>
    <row r="30" spans="1:21" ht="12" thickBot="1">
      <c r="A30" s="71"/>
      <c r="B30" s="60" t="s">
        <v>28</v>
      </c>
      <c r="C30" s="61"/>
      <c r="D30" s="47">
        <v>2012088.6336000001</v>
      </c>
      <c r="E30" s="47">
        <v>2501355.4010999999</v>
      </c>
      <c r="F30" s="48">
        <v>80.439933993992298</v>
      </c>
      <c r="G30" s="47">
        <v>839847.53200000001</v>
      </c>
      <c r="H30" s="48">
        <v>139.57784680374601</v>
      </c>
      <c r="I30" s="47">
        <v>260801.23439999999</v>
      </c>
      <c r="J30" s="48">
        <v>12.961716996203</v>
      </c>
      <c r="K30" s="47">
        <v>112916.7874</v>
      </c>
      <c r="L30" s="48">
        <v>13.4449150706083</v>
      </c>
      <c r="M30" s="48">
        <v>1.3096763590707701</v>
      </c>
      <c r="N30" s="47">
        <v>28866864.601199999</v>
      </c>
      <c r="O30" s="47">
        <v>28866864.601199999</v>
      </c>
      <c r="P30" s="47">
        <v>83503</v>
      </c>
      <c r="Q30" s="47">
        <v>74353</v>
      </c>
      <c r="R30" s="48">
        <v>12.306161150189</v>
      </c>
      <c r="S30" s="47">
        <v>24.096004138773498</v>
      </c>
      <c r="T30" s="47">
        <v>20.627835176791798</v>
      </c>
      <c r="U30" s="49">
        <v>14.3931290101372</v>
      </c>
    </row>
    <row r="31" spans="1:21" ht="12" thickBot="1">
      <c r="A31" s="71"/>
      <c r="B31" s="60" t="s">
        <v>29</v>
      </c>
      <c r="C31" s="61"/>
      <c r="D31" s="47">
        <v>1131333.605</v>
      </c>
      <c r="E31" s="47">
        <v>2058010.4424000001</v>
      </c>
      <c r="F31" s="48">
        <v>54.9721994452403</v>
      </c>
      <c r="G31" s="47">
        <v>824808.5747</v>
      </c>
      <c r="H31" s="48">
        <v>37.163172122875899</v>
      </c>
      <c r="I31" s="47">
        <v>55816.945500000002</v>
      </c>
      <c r="J31" s="48">
        <v>4.9337300026547002</v>
      </c>
      <c r="K31" s="47">
        <v>35974.059399999998</v>
      </c>
      <c r="L31" s="48">
        <v>4.3615040511775103</v>
      </c>
      <c r="M31" s="48">
        <v>0.55158874007974801</v>
      </c>
      <c r="N31" s="47">
        <v>58250207.5973</v>
      </c>
      <c r="O31" s="47">
        <v>58250207.5973</v>
      </c>
      <c r="P31" s="47">
        <v>29309</v>
      </c>
      <c r="Q31" s="47">
        <v>26949</v>
      </c>
      <c r="R31" s="48">
        <v>8.7572822739248295</v>
      </c>
      <c r="S31" s="47">
        <v>38.600211709713697</v>
      </c>
      <c r="T31" s="47">
        <v>38.383456833277698</v>
      </c>
      <c r="U31" s="49">
        <v>0.56153805079135599</v>
      </c>
    </row>
    <row r="32" spans="1:21" ht="12" thickBot="1">
      <c r="A32" s="71"/>
      <c r="B32" s="60" t="s">
        <v>30</v>
      </c>
      <c r="C32" s="61"/>
      <c r="D32" s="47">
        <v>194189.71189999999</v>
      </c>
      <c r="E32" s="47">
        <v>235917.1563</v>
      </c>
      <c r="F32" s="48">
        <v>82.312670661841096</v>
      </c>
      <c r="G32" s="47">
        <v>129777.40549999999</v>
      </c>
      <c r="H32" s="48">
        <v>49.632912718385299</v>
      </c>
      <c r="I32" s="47">
        <v>46071.732799999998</v>
      </c>
      <c r="J32" s="48">
        <v>23.725115171768302</v>
      </c>
      <c r="K32" s="47">
        <v>37654.071199999998</v>
      </c>
      <c r="L32" s="48">
        <v>29.014350421730398</v>
      </c>
      <c r="M32" s="48">
        <v>0.22355249596489801</v>
      </c>
      <c r="N32" s="47">
        <v>3624145.4364</v>
      </c>
      <c r="O32" s="47">
        <v>3624145.4364</v>
      </c>
      <c r="P32" s="47">
        <v>33229</v>
      </c>
      <c r="Q32" s="47">
        <v>30436</v>
      </c>
      <c r="R32" s="48">
        <v>9.1766329346826101</v>
      </c>
      <c r="S32" s="47">
        <v>5.8439830238647001</v>
      </c>
      <c r="T32" s="47">
        <v>5.5743117689578101</v>
      </c>
      <c r="U32" s="49">
        <v>4.6145112640752899</v>
      </c>
    </row>
    <row r="33" spans="1:21" ht="12" thickBot="1">
      <c r="A33" s="71"/>
      <c r="B33" s="60" t="s">
        <v>31</v>
      </c>
      <c r="C33" s="61"/>
      <c r="D33" s="47">
        <v>30.769600000000001</v>
      </c>
      <c r="E33" s="50"/>
      <c r="F33" s="50"/>
      <c r="G33" s="47">
        <v>74.036000000000001</v>
      </c>
      <c r="H33" s="48">
        <v>-58.439677994489202</v>
      </c>
      <c r="I33" s="47">
        <v>5.9917999999999996</v>
      </c>
      <c r="J33" s="48">
        <v>19.473116322604099</v>
      </c>
      <c r="K33" s="47">
        <v>14.5579</v>
      </c>
      <c r="L33" s="48">
        <v>19.663271921767802</v>
      </c>
      <c r="M33" s="48">
        <v>-0.58841591163560703</v>
      </c>
      <c r="N33" s="47">
        <v>1021.9185</v>
      </c>
      <c r="O33" s="47">
        <v>1021.9185</v>
      </c>
      <c r="P33" s="47">
        <v>11</v>
      </c>
      <c r="Q33" s="47">
        <v>16</v>
      </c>
      <c r="R33" s="48">
        <v>-31.25</v>
      </c>
      <c r="S33" s="47">
        <v>2.79723636363636</v>
      </c>
      <c r="T33" s="47">
        <v>4.9092062500000004</v>
      </c>
      <c r="U33" s="49">
        <v>-75.5020174132911</v>
      </c>
    </row>
    <row r="34" spans="1:21" ht="12" thickBot="1">
      <c r="A34" s="71"/>
      <c r="B34" s="60" t="s">
        <v>32</v>
      </c>
      <c r="C34" s="61"/>
      <c r="D34" s="47">
        <v>521355.42080000002</v>
      </c>
      <c r="E34" s="47">
        <v>670687.21010000003</v>
      </c>
      <c r="F34" s="48">
        <v>77.734510655461193</v>
      </c>
      <c r="G34" s="47">
        <v>259738.52910000001</v>
      </c>
      <c r="H34" s="48">
        <v>100.723174419486</v>
      </c>
      <c r="I34" s="47">
        <v>54471.926700000004</v>
      </c>
      <c r="J34" s="48">
        <v>10.448136631324299</v>
      </c>
      <c r="K34" s="47">
        <v>33829.159599999999</v>
      </c>
      <c r="L34" s="48">
        <v>13.0243132265432</v>
      </c>
      <c r="M34" s="48">
        <v>0.61020632330458502</v>
      </c>
      <c r="N34" s="47">
        <v>9154649.6305</v>
      </c>
      <c r="O34" s="47">
        <v>9154649.6305</v>
      </c>
      <c r="P34" s="47">
        <v>20417</v>
      </c>
      <c r="Q34" s="47">
        <v>17117</v>
      </c>
      <c r="R34" s="48">
        <v>19.279079277910899</v>
      </c>
      <c r="S34" s="47">
        <v>25.535358808835799</v>
      </c>
      <c r="T34" s="47">
        <v>24.436158795349701</v>
      </c>
      <c r="U34" s="49">
        <v>4.3046194170014003</v>
      </c>
    </row>
    <row r="35" spans="1:21" ht="12" thickBot="1">
      <c r="A35" s="71"/>
      <c r="B35" s="60" t="s">
        <v>37</v>
      </c>
      <c r="C35" s="61"/>
      <c r="D35" s="50"/>
      <c r="E35" s="47">
        <v>1749644.9238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332981.29560000001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650404.52619999996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516440.16190000001</v>
      </c>
      <c r="E38" s="47">
        <v>718407.19400000002</v>
      </c>
      <c r="F38" s="48">
        <v>71.886830506878198</v>
      </c>
      <c r="G38" s="47">
        <v>297613.76400000002</v>
      </c>
      <c r="H38" s="48">
        <v>73.526975015846403</v>
      </c>
      <c r="I38" s="47">
        <v>31435.576400000002</v>
      </c>
      <c r="J38" s="48">
        <v>6.0869736165265502</v>
      </c>
      <c r="K38" s="47">
        <v>15323.4871</v>
      </c>
      <c r="L38" s="48">
        <v>5.1487830717399197</v>
      </c>
      <c r="M38" s="48">
        <v>1.05146362540417</v>
      </c>
      <c r="N38" s="47">
        <v>8349682.9619000005</v>
      </c>
      <c r="O38" s="47">
        <v>8349682.9619000005</v>
      </c>
      <c r="P38" s="47">
        <v>671</v>
      </c>
      <c r="Q38" s="47">
        <v>610</v>
      </c>
      <c r="R38" s="48">
        <v>10</v>
      </c>
      <c r="S38" s="47">
        <v>769.65746929955299</v>
      </c>
      <c r="T38" s="47">
        <v>755.08126622950795</v>
      </c>
      <c r="U38" s="49">
        <v>1.89385585815339</v>
      </c>
    </row>
    <row r="39" spans="1:21" ht="12" customHeight="1" thickBot="1">
      <c r="A39" s="71"/>
      <c r="B39" s="60" t="s">
        <v>34</v>
      </c>
      <c r="C39" s="61"/>
      <c r="D39" s="47">
        <v>1171189.2556</v>
      </c>
      <c r="E39" s="47">
        <v>1184727.7161999999</v>
      </c>
      <c r="F39" s="48">
        <v>98.857251297924904</v>
      </c>
      <c r="G39" s="47">
        <v>556005.38829999999</v>
      </c>
      <c r="H39" s="48">
        <v>110.643508182707</v>
      </c>
      <c r="I39" s="47">
        <v>57315.5795</v>
      </c>
      <c r="J39" s="48">
        <v>4.8937931445278897</v>
      </c>
      <c r="K39" s="47">
        <v>50808.9234</v>
      </c>
      <c r="L39" s="48">
        <v>9.1382070154660795</v>
      </c>
      <c r="M39" s="48">
        <v>0.12806128657313801</v>
      </c>
      <c r="N39" s="47">
        <v>19684479.9186</v>
      </c>
      <c r="O39" s="47">
        <v>19684479.9186</v>
      </c>
      <c r="P39" s="47">
        <v>4994</v>
      </c>
      <c r="Q39" s="47">
        <v>4219</v>
      </c>
      <c r="R39" s="48">
        <v>18.3692818203366</v>
      </c>
      <c r="S39" s="47">
        <v>234.519274249099</v>
      </c>
      <c r="T39" s="47">
        <v>225.688043896658</v>
      </c>
      <c r="U39" s="49">
        <v>3.7656735808676598</v>
      </c>
    </row>
    <row r="40" spans="1:21" ht="12" thickBot="1">
      <c r="A40" s="71"/>
      <c r="B40" s="60" t="s">
        <v>40</v>
      </c>
      <c r="C40" s="61"/>
      <c r="D40" s="50"/>
      <c r="E40" s="47">
        <v>567548.98529999994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257213.0987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78383.407000000007</v>
      </c>
      <c r="E42" s="52">
        <v>0</v>
      </c>
      <c r="F42" s="53"/>
      <c r="G42" s="52">
        <v>20680.27</v>
      </c>
      <c r="H42" s="54">
        <v>279.02506592031898</v>
      </c>
      <c r="I42" s="52">
        <v>9544.3724999999995</v>
      </c>
      <c r="J42" s="54">
        <v>12.1765216201944</v>
      </c>
      <c r="K42" s="52">
        <v>2583.0455000000002</v>
      </c>
      <c r="L42" s="54">
        <v>12.4903857638222</v>
      </c>
      <c r="M42" s="54">
        <v>2.6950075018035902</v>
      </c>
      <c r="N42" s="52">
        <v>1513017.1867</v>
      </c>
      <c r="O42" s="52">
        <v>1513017.1867</v>
      </c>
      <c r="P42" s="52">
        <v>66</v>
      </c>
      <c r="Q42" s="52">
        <v>75</v>
      </c>
      <c r="R42" s="54">
        <v>-12</v>
      </c>
      <c r="S42" s="52">
        <v>1187.6273787878799</v>
      </c>
      <c r="T42" s="52">
        <v>1566.51707733333</v>
      </c>
      <c r="U42" s="55">
        <v>-31.903078803400302</v>
      </c>
    </row>
  </sheetData>
  <mergeCells count="40"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131684</v>
      </c>
      <c r="D2" s="32">
        <v>1507647.7211068401</v>
      </c>
      <c r="E2" s="32">
        <v>1315808.5992068399</v>
      </c>
      <c r="F2" s="32">
        <v>191839.1219</v>
      </c>
      <c r="G2" s="32">
        <v>1315808.5992068399</v>
      </c>
      <c r="H2" s="32">
        <v>0.127243996866298</v>
      </c>
    </row>
    <row r="3" spans="1:8" ht="14.25">
      <c r="A3" s="32">
        <v>2</v>
      </c>
      <c r="B3" s="33">
        <v>13</v>
      </c>
      <c r="C3" s="32">
        <v>32216.758000000002</v>
      </c>
      <c r="D3" s="32">
        <v>173752.91700307801</v>
      </c>
      <c r="E3" s="32">
        <v>140252.32709168701</v>
      </c>
      <c r="F3" s="32">
        <v>33500.589911390998</v>
      </c>
      <c r="G3" s="32">
        <v>140252.32709168701</v>
      </c>
      <c r="H3" s="32">
        <v>0.19280591364574001</v>
      </c>
    </row>
    <row r="4" spans="1:8" ht="14.25">
      <c r="A4" s="32">
        <v>3</v>
      </c>
      <c r="B4" s="33">
        <v>14</v>
      </c>
      <c r="C4" s="32">
        <v>170816</v>
      </c>
      <c r="D4" s="32">
        <v>376512.30699572602</v>
      </c>
      <c r="E4" s="32">
        <v>288355.50362564099</v>
      </c>
      <c r="F4" s="32">
        <v>88156.803370085501</v>
      </c>
      <c r="G4" s="32">
        <v>288355.50362564099</v>
      </c>
      <c r="H4" s="32">
        <v>0.234140562558254</v>
      </c>
    </row>
    <row r="5" spans="1:8" ht="14.25">
      <c r="A5" s="32">
        <v>4</v>
      </c>
      <c r="B5" s="33">
        <v>15</v>
      </c>
      <c r="C5" s="32">
        <v>11544</v>
      </c>
      <c r="D5" s="32">
        <v>139824.98249829101</v>
      </c>
      <c r="E5" s="32">
        <v>120562.70932393199</v>
      </c>
      <c r="F5" s="32">
        <v>19262.273174359001</v>
      </c>
      <c r="G5" s="32">
        <v>120562.70932393199</v>
      </c>
      <c r="H5" s="32">
        <v>0.13775988260606001</v>
      </c>
    </row>
    <row r="6" spans="1:8" ht="14.25">
      <c r="A6" s="32">
        <v>5</v>
      </c>
      <c r="B6" s="33">
        <v>16</v>
      </c>
      <c r="C6" s="32">
        <v>5724</v>
      </c>
      <c r="D6" s="32">
        <v>461121.05036581203</v>
      </c>
      <c r="E6" s="32">
        <v>499340.37478205102</v>
      </c>
      <c r="F6" s="32">
        <v>-38219.324416239302</v>
      </c>
      <c r="G6" s="32">
        <v>499340.37478205102</v>
      </c>
      <c r="H6" s="32">
        <v>-8.2883495311956698E-2</v>
      </c>
    </row>
    <row r="7" spans="1:8" ht="14.25">
      <c r="A7" s="32">
        <v>6</v>
      </c>
      <c r="B7" s="33">
        <v>17</v>
      </c>
      <c r="C7" s="32">
        <v>27388</v>
      </c>
      <c r="D7" s="32">
        <v>560770.60737692297</v>
      </c>
      <c r="E7" s="32">
        <v>467811.60268205102</v>
      </c>
      <c r="F7" s="32">
        <v>92959.004694871794</v>
      </c>
      <c r="G7" s="32">
        <v>467811.60268205102</v>
      </c>
      <c r="H7" s="32">
        <v>0.16577010897503999</v>
      </c>
    </row>
    <row r="8" spans="1:8" ht="14.25">
      <c r="A8" s="32">
        <v>7</v>
      </c>
      <c r="B8" s="33">
        <v>18</v>
      </c>
      <c r="C8" s="32">
        <v>145508</v>
      </c>
      <c r="D8" s="32">
        <v>388657.72339658102</v>
      </c>
      <c r="E8" s="32">
        <v>345051.94530769199</v>
      </c>
      <c r="F8" s="32">
        <v>43605.778088888903</v>
      </c>
      <c r="G8" s="32">
        <v>345051.94530769199</v>
      </c>
      <c r="H8" s="32">
        <v>0.11219583572868901</v>
      </c>
    </row>
    <row r="9" spans="1:8" ht="14.25">
      <c r="A9" s="32">
        <v>8</v>
      </c>
      <c r="B9" s="33">
        <v>19</v>
      </c>
      <c r="C9" s="32">
        <v>23685</v>
      </c>
      <c r="D9" s="32">
        <v>184937.26106239299</v>
      </c>
      <c r="E9" s="32">
        <v>165059.43710427399</v>
      </c>
      <c r="F9" s="32">
        <v>19877.823958119701</v>
      </c>
      <c r="G9" s="32">
        <v>165059.43710427399</v>
      </c>
      <c r="H9" s="32">
        <v>0.107484148104764</v>
      </c>
    </row>
    <row r="10" spans="1:8" ht="14.25">
      <c r="A10" s="32">
        <v>9</v>
      </c>
      <c r="B10" s="33">
        <v>21</v>
      </c>
      <c r="C10" s="32">
        <v>378192</v>
      </c>
      <c r="D10" s="32">
        <v>2078038.7429</v>
      </c>
      <c r="E10" s="32">
        <v>2061918.1329999999</v>
      </c>
      <c r="F10" s="32">
        <v>16120.609899999999</v>
      </c>
      <c r="G10" s="32">
        <v>2061918.1329999999</v>
      </c>
      <c r="H10" s="32">
        <v>7.7576079633158998E-3</v>
      </c>
    </row>
    <row r="11" spans="1:8" ht="14.25">
      <c r="A11" s="32">
        <v>10</v>
      </c>
      <c r="B11" s="33">
        <v>22</v>
      </c>
      <c r="C11" s="32">
        <v>75442</v>
      </c>
      <c r="D11" s="32">
        <v>2228362.5964564099</v>
      </c>
      <c r="E11" s="32">
        <v>2367411.3883179501</v>
      </c>
      <c r="F11" s="32">
        <v>-139048.79186153799</v>
      </c>
      <c r="G11" s="32">
        <v>2367411.3883179501</v>
      </c>
      <c r="H11" s="32">
        <v>-6.2399535911550799E-2</v>
      </c>
    </row>
    <row r="12" spans="1:8" ht="14.25">
      <c r="A12" s="32">
        <v>11</v>
      </c>
      <c r="B12" s="33">
        <v>23</v>
      </c>
      <c r="C12" s="32">
        <v>426865.54700000002</v>
      </c>
      <c r="D12" s="32">
        <v>7228477.9679333298</v>
      </c>
      <c r="E12" s="32">
        <v>6464051.4897649596</v>
      </c>
      <c r="F12" s="32">
        <v>764426.47816837602</v>
      </c>
      <c r="G12" s="32">
        <v>6464051.4897649596</v>
      </c>
      <c r="H12" s="32">
        <v>0.105752065864971</v>
      </c>
    </row>
    <row r="13" spans="1:8" ht="14.25">
      <c r="A13" s="32">
        <v>12</v>
      </c>
      <c r="B13" s="33">
        <v>24</v>
      </c>
      <c r="C13" s="32">
        <v>48194.906000000003</v>
      </c>
      <c r="D13" s="32">
        <v>1163880.1967547</v>
      </c>
      <c r="E13" s="32">
        <v>1059089.93836154</v>
      </c>
      <c r="F13" s="32">
        <v>104790.258393162</v>
      </c>
      <c r="G13" s="32">
        <v>1059089.93836154</v>
      </c>
      <c r="H13" s="32">
        <v>9.0035261949944503E-2</v>
      </c>
    </row>
    <row r="14" spans="1:8" ht="14.25">
      <c r="A14" s="32">
        <v>13</v>
      </c>
      <c r="B14" s="33">
        <v>25</v>
      </c>
      <c r="C14" s="32">
        <v>159507</v>
      </c>
      <c r="D14" s="32">
        <v>3100062.2573000002</v>
      </c>
      <c r="E14" s="32">
        <v>2915434.0277999998</v>
      </c>
      <c r="F14" s="32">
        <v>184628.22949999999</v>
      </c>
      <c r="G14" s="32">
        <v>2915434.0277999998</v>
      </c>
      <c r="H14" s="32">
        <v>5.9556297317977701E-2</v>
      </c>
    </row>
    <row r="15" spans="1:8" ht="14.25">
      <c r="A15" s="32">
        <v>14</v>
      </c>
      <c r="B15" s="33">
        <v>26</v>
      </c>
      <c r="C15" s="32">
        <v>100027</v>
      </c>
      <c r="D15" s="32">
        <v>860875.94600936398</v>
      </c>
      <c r="E15" s="32">
        <v>783374.70685702295</v>
      </c>
      <c r="F15" s="32">
        <v>77501.239152341004</v>
      </c>
      <c r="G15" s="32">
        <v>783374.70685702295</v>
      </c>
      <c r="H15" s="32">
        <v>9.0026024668945701E-2</v>
      </c>
    </row>
    <row r="16" spans="1:8" ht="14.25">
      <c r="A16" s="32">
        <v>15</v>
      </c>
      <c r="B16" s="33">
        <v>27</v>
      </c>
      <c r="C16" s="32">
        <v>262838.35800000001</v>
      </c>
      <c r="D16" s="32">
        <v>2180809.4538273499</v>
      </c>
      <c r="E16" s="32">
        <v>1940815.0968418799</v>
      </c>
      <c r="F16" s="32">
        <v>239994.35698546999</v>
      </c>
      <c r="G16" s="32">
        <v>1940815.0968418799</v>
      </c>
      <c r="H16" s="32">
        <v>0.110048292648529</v>
      </c>
    </row>
    <row r="17" spans="1:8" ht="14.25">
      <c r="A17" s="32">
        <v>16</v>
      </c>
      <c r="B17" s="33">
        <v>29</v>
      </c>
      <c r="C17" s="32">
        <v>319934</v>
      </c>
      <c r="D17" s="32">
        <v>4043032.1808846202</v>
      </c>
      <c r="E17" s="32">
        <v>3776130.4033752098</v>
      </c>
      <c r="F17" s="32">
        <v>266901.77750940202</v>
      </c>
      <c r="G17" s="32">
        <v>3776130.4033752098</v>
      </c>
      <c r="H17" s="32">
        <v>6.60152493396685E-2</v>
      </c>
    </row>
    <row r="18" spans="1:8" ht="14.25">
      <c r="A18" s="32">
        <v>17</v>
      </c>
      <c r="B18" s="33">
        <v>31</v>
      </c>
      <c r="C18" s="32">
        <v>66480.270999999993</v>
      </c>
      <c r="D18" s="32">
        <v>698973.98704787798</v>
      </c>
      <c r="E18" s="32">
        <v>589104.34629215696</v>
      </c>
      <c r="F18" s="32">
        <v>109869.64075572199</v>
      </c>
      <c r="G18" s="32">
        <v>589104.34629215696</v>
      </c>
      <c r="H18" s="32">
        <v>0.15718702382581801</v>
      </c>
    </row>
    <row r="19" spans="1:8" ht="14.25">
      <c r="A19" s="32">
        <v>18</v>
      </c>
      <c r="B19" s="33">
        <v>32</v>
      </c>
      <c r="C19" s="32">
        <v>38456.353999999999</v>
      </c>
      <c r="D19" s="32">
        <v>658899.80518073495</v>
      </c>
      <c r="E19" s="32">
        <v>605923.02529974305</v>
      </c>
      <c r="F19" s="32">
        <v>52976.779880992501</v>
      </c>
      <c r="G19" s="32">
        <v>605923.02529974305</v>
      </c>
      <c r="H19" s="32">
        <v>8.0401875162887604E-2</v>
      </c>
    </row>
    <row r="20" spans="1:8" ht="14.25">
      <c r="A20" s="32">
        <v>19</v>
      </c>
      <c r="B20" s="33">
        <v>33</v>
      </c>
      <c r="C20" s="32">
        <v>83105.498999999996</v>
      </c>
      <c r="D20" s="32">
        <v>1695429.3693725199</v>
      </c>
      <c r="E20" s="32">
        <v>1362788.5528895899</v>
      </c>
      <c r="F20" s="32">
        <v>332640.81648293103</v>
      </c>
      <c r="G20" s="32">
        <v>1362788.5528895899</v>
      </c>
      <c r="H20" s="32">
        <v>0.196198569219101</v>
      </c>
    </row>
    <row r="21" spans="1:8" ht="14.25">
      <c r="A21" s="32">
        <v>20</v>
      </c>
      <c r="B21" s="33">
        <v>34</v>
      </c>
      <c r="C21" s="32">
        <v>54027.915999999997</v>
      </c>
      <c r="D21" s="32">
        <v>376022.38580496202</v>
      </c>
      <c r="E21" s="32">
        <v>275597.02942417702</v>
      </c>
      <c r="F21" s="32">
        <v>100425.356380785</v>
      </c>
      <c r="G21" s="32">
        <v>275597.02942417702</v>
      </c>
      <c r="H21" s="32">
        <v>0.26707281314063802</v>
      </c>
    </row>
    <row r="22" spans="1:8" ht="14.25">
      <c r="A22" s="32">
        <v>21</v>
      </c>
      <c r="B22" s="33">
        <v>35</v>
      </c>
      <c r="C22" s="32">
        <v>60291.580999999998</v>
      </c>
      <c r="D22" s="32">
        <v>1438846.3170752199</v>
      </c>
      <c r="E22" s="32">
        <v>1321133.9203892699</v>
      </c>
      <c r="F22" s="32">
        <v>117712.396685948</v>
      </c>
      <c r="G22" s="32">
        <v>1321133.9203892699</v>
      </c>
      <c r="H22" s="32">
        <v>8.1810263743264403E-2</v>
      </c>
    </row>
    <row r="23" spans="1:8" ht="14.25">
      <c r="A23" s="32">
        <v>22</v>
      </c>
      <c r="B23" s="33">
        <v>36</v>
      </c>
      <c r="C23" s="32">
        <v>192458.986</v>
      </c>
      <c r="D23" s="32">
        <v>757963.02650619496</v>
      </c>
      <c r="E23" s="32">
        <v>642418.31397827296</v>
      </c>
      <c r="F23" s="32">
        <v>115544.71252792201</v>
      </c>
      <c r="G23" s="32">
        <v>642418.31397827296</v>
      </c>
      <c r="H23" s="32">
        <v>0.15244109341391099</v>
      </c>
    </row>
    <row r="24" spans="1:8" ht="14.25">
      <c r="A24" s="32">
        <v>23</v>
      </c>
      <c r="B24" s="33">
        <v>37</v>
      </c>
      <c r="C24" s="32">
        <v>164731.76699999999</v>
      </c>
      <c r="D24" s="32">
        <v>2012088.62043186</v>
      </c>
      <c r="E24" s="32">
        <v>1751287.4026355899</v>
      </c>
      <c r="F24" s="32">
        <v>260801.21779627199</v>
      </c>
      <c r="G24" s="32">
        <v>1751287.4026355899</v>
      </c>
      <c r="H24" s="32">
        <v>0.12961716255832501</v>
      </c>
    </row>
    <row r="25" spans="1:8" ht="14.25">
      <c r="A25" s="32">
        <v>24</v>
      </c>
      <c r="B25" s="33">
        <v>38</v>
      </c>
      <c r="C25" s="32">
        <v>219168.87100000001</v>
      </c>
      <c r="D25" s="32">
        <v>1131333.6066725701</v>
      </c>
      <c r="E25" s="32">
        <v>1075516.69950531</v>
      </c>
      <c r="F25" s="32">
        <v>55816.907167256599</v>
      </c>
      <c r="G25" s="32">
        <v>1075516.69950531</v>
      </c>
      <c r="H25" s="32">
        <v>4.9337266070812798E-2</v>
      </c>
    </row>
    <row r="26" spans="1:8" ht="14.25">
      <c r="A26" s="32">
        <v>25</v>
      </c>
      <c r="B26" s="33">
        <v>39</v>
      </c>
      <c r="C26" s="32">
        <v>127846.295</v>
      </c>
      <c r="D26" s="32">
        <v>194189.568227993</v>
      </c>
      <c r="E26" s="32">
        <v>148117.96520468901</v>
      </c>
      <c r="F26" s="32">
        <v>46071.6030233044</v>
      </c>
      <c r="G26" s="32">
        <v>148117.96520468901</v>
      </c>
      <c r="H26" s="32">
        <v>0.23725065894998501</v>
      </c>
    </row>
    <row r="27" spans="1:8" ht="14.25">
      <c r="A27" s="32">
        <v>26</v>
      </c>
      <c r="B27" s="33">
        <v>40</v>
      </c>
      <c r="C27" s="32">
        <v>8</v>
      </c>
      <c r="D27" s="32">
        <v>30.769400000000001</v>
      </c>
      <c r="E27" s="32">
        <v>24.777799999999999</v>
      </c>
      <c r="F27" s="32">
        <v>5.9916</v>
      </c>
      <c r="G27" s="32">
        <v>24.777799999999999</v>
      </c>
      <c r="H27" s="32">
        <v>0.19472592900739</v>
      </c>
    </row>
    <row r="28" spans="1:8" ht="14.25">
      <c r="A28" s="32">
        <v>27</v>
      </c>
      <c r="B28" s="33">
        <v>42</v>
      </c>
      <c r="C28" s="32">
        <v>24023.16</v>
      </c>
      <c r="D28" s="32">
        <v>521355.42019999999</v>
      </c>
      <c r="E28" s="32">
        <v>466883.4927</v>
      </c>
      <c r="F28" s="32">
        <v>54471.927499999998</v>
      </c>
      <c r="G28" s="32">
        <v>466883.4927</v>
      </c>
      <c r="H28" s="32">
        <v>0.10448136796794701</v>
      </c>
    </row>
    <row r="29" spans="1:8" ht="14.25">
      <c r="A29" s="32">
        <v>28</v>
      </c>
      <c r="B29" s="33">
        <v>75</v>
      </c>
      <c r="C29" s="32">
        <v>679</v>
      </c>
      <c r="D29" s="32">
        <v>516440.16239316203</v>
      </c>
      <c r="E29" s="32">
        <v>485004.58572649601</v>
      </c>
      <c r="F29" s="32">
        <v>31435.5766666667</v>
      </c>
      <c r="G29" s="32">
        <v>485004.58572649601</v>
      </c>
      <c r="H29" s="32">
        <v>6.0869736623494798E-2</v>
      </c>
    </row>
    <row r="30" spans="1:8" ht="14.25">
      <c r="A30" s="32">
        <v>29</v>
      </c>
      <c r="B30" s="33">
        <v>76</v>
      </c>
      <c r="C30" s="32">
        <v>5391</v>
      </c>
      <c r="D30" s="32">
        <v>1171189.2378632501</v>
      </c>
      <c r="E30" s="32">
        <v>1113873.67753077</v>
      </c>
      <c r="F30" s="32">
        <v>57315.560332478599</v>
      </c>
      <c r="G30" s="32">
        <v>1113873.67753077</v>
      </c>
      <c r="H30" s="32">
        <v>4.8937915820543902E-2</v>
      </c>
    </row>
    <row r="31" spans="1:8" ht="14.25">
      <c r="A31" s="32">
        <v>30</v>
      </c>
      <c r="B31" s="33">
        <v>99</v>
      </c>
      <c r="C31" s="32">
        <v>70</v>
      </c>
      <c r="D31" s="32">
        <v>78383.407306557696</v>
      </c>
      <c r="E31" s="32">
        <v>68839.035095681102</v>
      </c>
      <c r="F31" s="32">
        <v>9544.3722108766397</v>
      </c>
      <c r="G31" s="32">
        <v>68839.035095681102</v>
      </c>
      <c r="H31" s="32">
        <v>0.121765212037142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2014-01-24T00:39:07Z</dcterms:modified>
</cp:coreProperties>
</file>