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<sst xmlns="http://schemas.openxmlformats.org/spreadsheetml/2006/main" count="113" uniqueCount="71">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</sst>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350" Type="http://schemas.openxmlformats.org/officeDocument/2006/relationships/image" Target="cid:c6d730e8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48188541.570699997</v>
      </c>
      <c r="F3" s="25">
        <f>RA!I7</f>
        <v>4378487.0553000001</v>
      </c>
      <c r="G3" s="16">
        <f>E3-F3</f>
        <v>43810054.5154</v>
      </c>
      <c r="H3" s="27">
        <f>RA!J7</f>
        <v>9.08615806285834</v>
      </c>
      <c r="I3" s="20">
        <f>SUM(I4:I39)</f>
        <v>48188548.041480243</v>
      </c>
      <c r="J3" s="21">
        <f>SUM(J4:J39)</f>
        <v>43810054.422958724</v>
      </c>
      <c r="K3" s="22">
        <f>E3-I3</f>
        <v>-6.4707802459597588</v>
      </c>
      <c r="L3" s="22">
        <f>G3-J3</f>
        <v>9.2441275715827942E-2</v>
      </c>
    </row>
    <row r="4" spans="1:12">
      <c r="A4" s="59">
        <f>RA!A8</f>
        <v>41664</v>
      </c>
      <c r="B4" s="12">
        <v>12</v>
      </c>
      <c r="C4" s="56" t="s">
        <v>6</v>
      </c>
      <c r="D4" s="56"/>
      <c r="E4" s="15">
        <f>VLOOKUP(C4,RA!B8:D39,3,0)</f>
        <v>2065522.6024</v>
      </c>
      <c r="F4" s="25">
        <f>VLOOKUP(C4,RA!B8:I43,8,0)</f>
        <v>265451.32689999999</v>
      </c>
      <c r="G4" s="16">
        <f t="shared" ref="G4:G39" si="0">E4-F4</f>
        <v>1800071.2755</v>
      </c>
      <c r="H4" s="27">
        <f>RA!J8</f>
        <v>12.851533388768701</v>
      </c>
      <c r="I4" s="20">
        <f>VLOOKUP(B4,RMS!B:D,3,FALSE)</f>
        <v>2065524.5745512799</v>
      </c>
      <c r="J4" s="21">
        <f>VLOOKUP(B4,RMS!B:E,4,FALSE)</f>
        <v>1800071.28434017</v>
      </c>
      <c r="K4" s="22">
        <f t="shared" ref="K4:K39" si="1">E4-I4</f>
        <v>-1.9721512799151242</v>
      </c>
      <c r="L4" s="22">
        <f t="shared" ref="L4:L39" si="2">G4-J4</f>
        <v>-8.8401699904352427E-3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246207.3811</v>
      </c>
      <c r="F5" s="25">
        <f>VLOOKUP(C5,RA!B9:I44,8,0)</f>
        <v>45111.802199999998</v>
      </c>
      <c r="G5" s="16">
        <f t="shared" si="0"/>
        <v>201095.57889999999</v>
      </c>
      <c r="H5" s="27">
        <f>RA!J9</f>
        <v>18.3226847214939</v>
      </c>
      <c r="I5" s="20">
        <f>VLOOKUP(B5,RMS!B:D,3,FALSE)</f>
        <v>246207.516077732</v>
      </c>
      <c r="J5" s="21">
        <f>VLOOKUP(B5,RMS!B:E,4,FALSE)</f>
        <v>201095.58112855299</v>
      </c>
      <c r="K5" s="22">
        <f t="shared" si="1"/>
        <v>-0.13497773199924268</v>
      </c>
      <c r="L5" s="22">
        <f t="shared" si="2"/>
        <v>-2.2285529994405806E-3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486696.76569999999</v>
      </c>
      <c r="F6" s="25">
        <f>VLOOKUP(C6,RA!B10:I45,8,0)</f>
        <v>112915.2876</v>
      </c>
      <c r="G6" s="16">
        <f t="shared" si="0"/>
        <v>373781.47810000001</v>
      </c>
      <c r="H6" s="27">
        <f>RA!J10</f>
        <v>23.200336545815698</v>
      </c>
      <c r="I6" s="20">
        <f>VLOOKUP(B6,RMS!B:D,3,FALSE)</f>
        <v>486698.56849145301</v>
      </c>
      <c r="J6" s="21">
        <f>VLOOKUP(B6,RMS!B:E,4,FALSE)</f>
        <v>373781.47898034198</v>
      </c>
      <c r="K6" s="22">
        <f t="shared" si="1"/>
        <v>-1.8027914530248381</v>
      </c>
      <c r="L6" s="22">
        <f t="shared" si="2"/>
        <v>-8.8034197688102722E-4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152020.61869999999</v>
      </c>
      <c r="F7" s="25">
        <f>VLOOKUP(C7,RA!B11:I46,8,0)</f>
        <v>23303.091700000001</v>
      </c>
      <c r="G7" s="16">
        <f t="shared" si="0"/>
        <v>128717.52699999999</v>
      </c>
      <c r="H7" s="27">
        <f>RA!J11</f>
        <v>15.328902026103901</v>
      </c>
      <c r="I7" s="20">
        <f>VLOOKUP(B7,RMS!B:D,3,FALSE)</f>
        <v>152020.68955384599</v>
      </c>
      <c r="J7" s="21">
        <f>VLOOKUP(B7,RMS!B:E,4,FALSE)</f>
        <v>128717.52736324799</v>
      </c>
      <c r="K7" s="22">
        <f t="shared" si="1"/>
        <v>-7.0853846002137288E-2</v>
      </c>
      <c r="L7" s="22">
        <f t="shared" si="2"/>
        <v>-3.63248007488437E-4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457180.65789999999</v>
      </c>
      <c r="F8" s="25">
        <f>VLOOKUP(C8,RA!B12:I47,8,0)</f>
        <v>-26666.251400000001</v>
      </c>
      <c r="G8" s="16">
        <f t="shared" si="0"/>
        <v>483846.9093</v>
      </c>
      <c r="H8" s="27">
        <f>RA!J12</f>
        <v>-5.8327601877314699</v>
      </c>
      <c r="I8" s="20">
        <f>VLOOKUP(B8,RMS!B:D,3,FALSE)</f>
        <v>457180.65580769198</v>
      </c>
      <c r="J8" s="21">
        <f>VLOOKUP(B8,RMS!B:E,4,FALSE)</f>
        <v>483846.90932991501</v>
      </c>
      <c r="K8" s="22">
        <f t="shared" si="1"/>
        <v>2.0923080155625939E-3</v>
      </c>
      <c r="L8" s="22">
        <f t="shared" si="2"/>
        <v>-2.9915012419223785E-5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717475.08120000002</v>
      </c>
      <c r="F9" s="25">
        <f>VLOOKUP(C9,RA!B13:I48,8,0)</f>
        <v>115889.0355</v>
      </c>
      <c r="G9" s="16">
        <f t="shared" si="0"/>
        <v>601586.04570000002</v>
      </c>
      <c r="H9" s="27">
        <f>RA!J13</f>
        <v>16.152342922652</v>
      </c>
      <c r="I9" s="20">
        <f>VLOOKUP(B9,RMS!B:D,3,FALSE)</f>
        <v>717475.46163076896</v>
      </c>
      <c r="J9" s="21">
        <f>VLOOKUP(B9,RMS!B:E,4,FALSE)</f>
        <v>601586.04570940195</v>
      </c>
      <c r="K9" s="22">
        <f t="shared" si="1"/>
        <v>-0.38043076894246042</v>
      </c>
      <c r="L9" s="22">
        <f t="shared" si="2"/>
        <v>-9.4019342213869095E-6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472542.7623</v>
      </c>
      <c r="F10" s="25">
        <f>VLOOKUP(C10,RA!B14:I49,8,0)</f>
        <v>53247.7814</v>
      </c>
      <c r="G10" s="16">
        <f t="shared" si="0"/>
        <v>419294.98090000002</v>
      </c>
      <c r="H10" s="27">
        <f>RA!J14</f>
        <v>11.2683519139787</v>
      </c>
      <c r="I10" s="20">
        <f>VLOOKUP(B10,RMS!B:D,3,FALSE)</f>
        <v>472542.78484957298</v>
      </c>
      <c r="J10" s="21">
        <f>VLOOKUP(B10,RMS!B:E,4,FALSE)</f>
        <v>419294.98075812001</v>
      </c>
      <c r="K10" s="22">
        <f t="shared" si="1"/>
        <v>-2.2549572982825339E-2</v>
      </c>
      <c r="L10" s="22">
        <f t="shared" si="2"/>
        <v>1.4188000932335854E-4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237870.81599999999</v>
      </c>
      <c r="F11" s="25">
        <f>VLOOKUP(C11,RA!B15:I50,8,0)</f>
        <v>26947.493399999999</v>
      </c>
      <c r="G11" s="16">
        <f t="shared" si="0"/>
        <v>210923.32259999998</v>
      </c>
      <c r="H11" s="27">
        <f>RA!J15</f>
        <v>11.3286252820523</v>
      </c>
      <c r="I11" s="20">
        <f>VLOOKUP(B11,RMS!B:D,3,FALSE)</f>
        <v>237870.959552991</v>
      </c>
      <c r="J11" s="21">
        <f>VLOOKUP(B11,RMS!B:E,4,FALSE)</f>
        <v>210923.32232735</v>
      </c>
      <c r="K11" s="22">
        <f t="shared" si="1"/>
        <v>-0.14355299100861885</v>
      </c>
      <c r="L11" s="22">
        <f t="shared" si="2"/>
        <v>2.7264998061582446E-4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2745713.4205</v>
      </c>
      <c r="F12" s="25">
        <f>VLOOKUP(C12,RA!B16:I51,8,0)</f>
        <v>37500.302499999998</v>
      </c>
      <c r="G12" s="16">
        <f t="shared" si="0"/>
        <v>2708213.1179999998</v>
      </c>
      <c r="H12" s="27">
        <f>RA!J16</f>
        <v>1.3657762758493199</v>
      </c>
      <c r="I12" s="20">
        <f>VLOOKUP(B12,RMS!B:D,3,FALSE)</f>
        <v>2745713.0735999998</v>
      </c>
      <c r="J12" s="21">
        <f>VLOOKUP(B12,RMS!B:E,4,FALSE)</f>
        <v>2708213.1179999998</v>
      </c>
      <c r="K12" s="22">
        <f t="shared" si="1"/>
        <v>0.34690000023692846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3446235.3498</v>
      </c>
      <c r="F13" s="25">
        <f>VLOOKUP(C13,RA!B17:I52,8,0)</f>
        <v>-171700.3873</v>
      </c>
      <c r="G13" s="16">
        <f t="shared" si="0"/>
        <v>3617935.7371</v>
      </c>
      <c r="H13" s="27">
        <f>RA!J17</f>
        <v>-4.9822594765608397</v>
      </c>
      <c r="I13" s="20">
        <f>VLOOKUP(B13,RMS!B:D,3,FALSE)</f>
        <v>3446235.4937170902</v>
      </c>
      <c r="J13" s="21">
        <f>VLOOKUP(B13,RMS!B:E,4,FALSE)</f>
        <v>3617935.7365273498</v>
      </c>
      <c r="K13" s="22">
        <f t="shared" si="1"/>
        <v>-0.1439170902594924</v>
      </c>
      <c r="L13" s="22">
        <f t="shared" si="2"/>
        <v>5.7265022769570351E-4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10672563.559599999</v>
      </c>
      <c r="F14" s="25">
        <f>VLOOKUP(C14,RA!B18:I53,8,0)</f>
        <v>1098896.8979</v>
      </c>
      <c r="G14" s="16">
        <f t="shared" si="0"/>
        <v>9573666.6616999991</v>
      </c>
      <c r="H14" s="27">
        <f>RA!J18</f>
        <v>10.296466184186301</v>
      </c>
      <c r="I14" s="20">
        <f>VLOOKUP(B14,RMS!B:D,3,FALSE)</f>
        <v>10672563.891065</v>
      </c>
      <c r="J14" s="21">
        <f>VLOOKUP(B14,RMS!B:E,4,FALSE)</f>
        <v>9573666.5468401704</v>
      </c>
      <c r="K14" s="22">
        <f t="shared" si="1"/>
        <v>-0.33146500028669834</v>
      </c>
      <c r="L14" s="22">
        <f t="shared" si="2"/>
        <v>0.11485982872545719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1621663.4155999999</v>
      </c>
      <c r="F15" s="25">
        <f>VLOOKUP(C15,RA!B19:I54,8,0)</f>
        <v>167580.26689999999</v>
      </c>
      <c r="G15" s="16">
        <f t="shared" si="0"/>
        <v>1454083.1487</v>
      </c>
      <c r="H15" s="27">
        <f>RA!J19</f>
        <v>10.3338501249963</v>
      </c>
      <c r="I15" s="20">
        <f>VLOOKUP(B15,RMS!B:D,3,FALSE)</f>
        <v>1621663.4656803401</v>
      </c>
      <c r="J15" s="21">
        <f>VLOOKUP(B15,RMS!B:E,4,FALSE)</f>
        <v>1454083.1470871801</v>
      </c>
      <c r="K15" s="22">
        <f t="shared" si="1"/>
        <v>-5.0080340122804046E-2</v>
      </c>
      <c r="L15" s="22">
        <f t="shared" si="2"/>
        <v>1.6128199640661478E-3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2503817.0219000001</v>
      </c>
      <c r="F16" s="25">
        <f>VLOOKUP(C16,RA!B20:I55,8,0)</f>
        <v>173101.65719999999</v>
      </c>
      <c r="G16" s="16">
        <f t="shared" si="0"/>
        <v>2330715.3647000003</v>
      </c>
      <c r="H16" s="27">
        <f>RA!J20</f>
        <v>6.9135106793324397</v>
      </c>
      <c r="I16" s="20">
        <f>VLOOKUP(B16,RMS!B:D,3,FALSE)</f>
        <v>2503817.0109999999</v>
      </c>
      <c r="J16" s="21">
        <f>VLOOKUP(B16,RMS!B:E,4,FALSE)</f>
        <v>2330715.3646999998</v>
      </c>
      <c r="K16" s="22">
        <f t="shared" si="1"/>
        <v>1.0900000110268593E-2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1242940.6599000001</v>
      </c>
      <c r="F17" s="25">
        <f>VLOOKUP(C17,RA!B21:I56,8,0)</f>
        <v>112619.5597</v>
      </c>
      <c r="G17" s="16">
        <f t="shared" si="0"/>
        <v>1130321.1002</v>
      </c>
      <c r="H17" s="27">
        <f>RA!J21</f>
        <v>9.0607350240727307</v>
      </c>
      <c r="I17" s="20">
        <f>VLOOKUP(B17,RMS!B:D,3,FALSE)</f>
        <v>1242940.6438018801</v>
      </c>
      <c r="J17" s="21">
        <f>VLOOKUP(B17,RMS!B:E,4,FALSE)</f>
        <v>1130321.09992641</v>
      </c>
      <c r="K17" s="22">
        <f t="shared" si="1"/>
        <v>1.6098120016977191E-2</v>
      </c>
      <c r="L17" s="22">
        <f t="shared" si="2"/>
        <v>2.7358997613191605E-4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2827198.7744</v>
      </c>
      <c r="F18" s="25">
        <f>VLOOKUP(C18,RA!B22:I57,8,0)</f>
        <v>327363.88010000001</v>
      </c>
      <c r="G18" s="16">
        <f t="shared" si="0"/>
        <v>2499834.8942999998</v>
      </c>
      <c r="H18" s="27">
        <f>RA!J22</f>
        <v>11.5790896297865</v>
      </c>
      <c r="I18" s="20">
        <f>VLOOKUP(B18,RMS!B:D,3,FALSE)</f>
        <v>2827199.0925034201</v>
      </c>
      <c r="J18" s="21">
        <f>VLOOKUP(B18,RMS!B:E,4,FALSE)</f>
        <v>2499834.95494274</v>
      </c>
      <c r="K18" s="22">
        <f t="shared" si="1"/>
        <v>-0.31810342008247972</v>
      </c>
      <c r="L18" s="22">
        <f t="shared" si="2"/>
        <v>-6.0642740223556757E-2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4671616.0109000001</v>
      </c>
      <c r="F19" s="25">
        <f>VLOOKUP(C19,RA!B23:I58,8,0)</f>
        <v>349598.2599</v>
      </c>
      <c r="G19" s="16">
        <f t="shared" si="0"/>
        <v>4322017.7510000002</v>
      </c>
      <c r="H19" s="27">
        <f>RA!J23</f>
        <v>7.4834545280327696</v>
      </c>
      <c r="I19" s="20">
        <f>VLOOKUP(B19,RMS!B:D,3,FALSE)</f>
        <v>4671617.6910128202</v>
      </c>
      <c r="J19" s="21">
        <f>VLOOKUP(B19,RMS!B:E,4,FALSE)</f>
        <v>4322017.8249239298</v>
      </c>
      <c r="K19" s="22">
        <f t="shared" si="1"/>
        <v>-1.6801128201186657</v>
      </c>
      <c r="L19" s="22">
        <f t="shared" si="2"/>
        <v>-7.392392959445715E-2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782293.43629999994</v>
      </c>
      <c r="F20" s="25">
        <f>VLOOKUP(C20,RA!B24:I59,8,0)</f>
        <v>124475.00229999999</v>
      </c>
      <c r="G20" s="16">
        <f t="shared" si="0"/>
        <v>657818.43399999989</v>
      </c>
      <c r="H20" s="27">
        <f>RA!J24</f>
        <v>15.911548854190499</v>
      </c>
      <c r="I20" s="20">
        <f>VLOOKUP(B20,RMS!B:D,3,FALSE)</f>
        <v>782293.45183349994</v>
      </c>
      <c r="J20" s="21">
        <f>VLOOKUP(B20,RMS!B:E,4,FALSE)</f>
        <v>657818.43578653201</v>
      </c>
      <c r="K20" s="22">
        <f t="shared" si="1"/>
        <v>-1.5533500001765788E-2</v>
      </c>
      <c r="L20" s="22">
        <f t="shared" si="2"/>
        <v>-1.7865321133285761E-3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799827.55359999998</v>
      </c>
      <c r="F21" s="25">
        <f>VLOOKUP(C21,RA!B25:I60,8,0)</f>
        <v>65286.646399999998</v>
      </c>
      <c r="G21" s="16">
        <f t="shared" si="0"/>
        <v>734540.90720000002</v>
      </c>
      <c r="H21" s="27">
        <f>RA!J25</f>
        <v>8.1625903116424006</v>
      </c>
      <c r="I21" s="20">
        <f>VLOOKUP(B21,RMS!B:D,3,FALSE)</f>
        <v>799827.55693272105</v>
      </c>
      <c r="J21" s="21">
        <f>VLOOKUP(B21,RMS!B:E,4,FALSE)</f>
        <v>734540.90630766295</v>
      </c>
      <c r="K21" s="22">
        <f t="shared" si="1"/>
        <v>-3.3327210694551468E-3</v>
      </c>
      <c r="L21" s="22">
        <f t="shared" si="2"/>
        <v>8.923370623961091E-4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2181477.8223000001</v>
      </c>
      <c r="F22" s="25">
        <f>VLOOKUP(C22,RA!B26:I61,8,0)</f>
        <v>419647.93</v>
      </c>
      <c r="G22" s="16">
        <f t="shared" si="0"/>
        <v>1761829.8923000002</v>
      </c>
      <c r="H22" s="27">
        <f>RA!J26</f>
        <v>19.236864372865899</v>
      </c>
      <c r="I22" s="20">
        <f>VLOOKUP(B22,RMS!B:D,3,FALSE)</f>
        <v>2181477.8464450901</v>
      </c>
      <c r="J22" s="21">
        <f>VLOOKUP(B22,RMS!B:E,4,FALSE)</f>
        <v>1761829.7844338999</v>
      </c>
      <c r="K22" s="22">
        <f t="shared" si="1"/>
        <v>-2.4145090021193027E-2</v>
      </c>
      <c r="L22" s="22">
        <f t="shared" si="2"/>
        <v>0.10786610026843846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479931.14079999999</v>
      </c>
      <c r="F23" s="25">
        <f>VLOOKUP(C23,RA!B27:I62,8,0)</f>
        <v>122827.6315</v>
      </c>
      <c r="G23" s="16">
        <f t="shared" si="0"/>
        <v>357103.50929999998</v>
      </c>
      <c r="H23" s="27">
        <f>RA!J27</f>
        <v>25.5927613480671</v>
      </c>
      <c r="I23" s="20">
        <f>VLOOKUP(B23,RMS!B:D,3,FALSE)</f>
        <v>479931.09563696402</v>
      </c>
      <c r="J23" s="21">
        <f>VLOOKUP(B23,RMS!B:E,4,FALSE)</f>
        <v>357103.515827253</v>
      </c>
      <c r="K23" s="22">
        <f t="shared" si="1"/>
        <v>4.516303597483784E-2</v>
      </c>
      <c r="L23" s="22">
        <f t="shared" si="2"/>
        <v>-6.5272530191577971E-3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1623371.2291999999</v>
      </c>
      <c r="F24" s="25">
        <f>VLOOKUP(C24,RA!B28:I63,8,0)</f>
        <v>118038.7326</v>
      </c>
      <c r="G24" s="16">
        <f t="shared" si="0"/>
        <v>1505332.4966</v>
      </c>
      <c r="H24" s="27">
        <f>RA!J28</f>
        <v>7.2712100890299602</v>
      </c>
      <c r="I24" s="20">
        <f>VLOOKUP(B24,RMS!B:D,3,FALSE)</f>
        <v>1623371.22899735</v>
      </c>
      <c r="J24" s="21">
        <f>VLOOKUP(B24,RMS!B:E,4,FALSE)</f>
        <v>1505332.4954188201</v>
      </c>
      <c r="K24" s="22">
        <f t="shared" si="1"/>
        <v>2.0264997147023678E-4</v>
      </c>
      <c r="L24" s="22">
        <f t="shared" si="2"/>
        <v>1.181179890409112E-3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822101.31740000006</v>
      </c>
      <c r="F25" s="25">
        <f>VLOOKUP(C25,RA!B29:I64,8,0)</f>
        <v>142034.77160000001</v>
      </c>
      <c r="G25" s="16">
        <f t="shared" si="0"/>
        <v>680066.54580000008</v>
      </c>
      <c r="H25" s="27">
        <f>RA!J29</f>
        <v>17.277039775243601</v>
      </c>
      <c r="I25" s="20">
        <f>VLOOKUP(B25,RMS!B:D,3,FALSE)</f>
        <v>822101.32066725695</v>
      </c>
      <c r="J25" s="21">
        <f>VLOOKUP(B25,RMS!B:E,4,FALSE)</f>
        <v>680066.53029934096</v>
      </c>
      <c r="K25" s="22">
        <f t="shared" si="1"/>
        <v>-3.2672568922862411E-3</v>
      </c>
      <c r="L25" s="22">
        <f t="shared" si="2"/>
        <v>1.5500659123063087E-2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2688788.5611</v>
      </c>
      <c r="F26" s="25">
        <f>VLOOKUP(C26,RA!B30:I65,8,0)</f>
        <v>359010.31270000001</v>
      </c>
      <c r="G26" s="16">
        <f t="shared" si="0"/>
        <v>2329778.2483999999</v>
      </c>
      <c r="H26" s="27">
        <f>RA!J30</f>
        <v>13.3521213937747</v>
      </c>
      <c r="I26" s="20">
        <f>VLOOKUP(B26,RMS!B:D,3,FALSE)</f>
        <v>2688788.56773894</v>
      </c>
      <c r="J26" s="21">
        <f>VLOOKUP(B26,RMS!B:E,4,FALSE)</f>
        <v>2329778.2214291901</v>
      </c>
      <c r="K26" s="22">
        <f t="shared" si="1"/>
        <v>-6.6389399580657482E-3</v>
      </c>
      <c r="L26" s="22">
        <f t="shared" si="2"/>
        <v>2.6970809791237116E-2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1200988.389</v>
      </c>
      <c r="F27" s="25">
        <f>VLOOKUP(C27,RA!B31:I66,8,0)</f>
        <v>76919.600999999995</v>
      </c>
      <c r="G27" s="16">
        <f t="shared" si="0"/>
        <v>1124068.7879999999</v>
      </c>
      <c r="H27" s="27">
        <f>RA!J31</f>
        <v>6.4046914778291004</v>
      </c>
      <c r="I27" s="20">
        <f>VLOOKUP(B27,RMS!B:D,3,FALSE)</f>
        <v>1200988.36221504</v>
      </c>
      <c r="J27" s="21">
        <f>VLOOKUP(B27,RMS!B:E,4,FALSE)</f>
        <v>1124068.7877035399</v>
      </c>
      <c r="K27" s="22">
        <f t="shared" si="1"/>
        <v>2.6784959947690368E-2</v>
      </c>
      <c r="L27" s="22">
        <f t="shared" si="2"/>
        <v>2.9645999893546104E-4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233476.0368</v>
      </c>
      <c r="F28" s="25">
        <f>VLOOKUP(C28,RA!B32:I67,8,0)</f>
        <v>53198.398300000001</v>
      </c>
      <c r="G28" s="16">
        <f t="shared" si="0"/>
        <v>180277.6385</v>
      </c>
      <c r="H28" s="27">
        <f>RA!J32</f>
        <v>22.785378332240001</v>
      </c>
      <c r="I28" s="20">
        <f>VLOOKUP(B28,RMS!B:D,3,FALSE)</f>
        <v>233475.87252096701</v>
      </c>
      <c r="J28" s="21">
        <f>VLOOKUP(B28,RMS!B:E,4,FALSE)</f>
        <v>180277.64127683599</v>
      </c>
      <c r="K28" s="22">
        <f t="shared" si="1"/>
        <v>0.16427903299336322</v>
      </c>
      <c r="L28" s="22">
        <f t="shared" si="2"/>
        <v>-2.7768359868787229E-3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73.077399999999997</v>
      </c>
      <c r="F29" s="25">
        <f>VLOOKUP(C29,RA!B33:I68,8,0)</f>
        <v>14.2287</v>
      </c>
      <c r="G29" s="16">
        <f t="shared" si="0"/>
        <v>58.848699999999994</v>
      </c>
      <c r="H29" s="27">
        <f>RA!J33</f>
        <v>19.470725559475301</v>
      </c>
      <c r="I29" s="20">
        <f>VLOOKUP(B29,RMS!B:D,3,FALSE)</f>
        <v>73.077100000000002</v>
      </c>
      <c r="J29" s="21">
        <f>VLOOKUP(B29,RMS!B:E,4,FALSE)</f>
        <v>58.848700000000001</v>
      </c>
      <c r="K29" s="22">
        <f t="shared" si="1"/>
        <v>2.9999999999574811E-4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8.5773349170216306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643755.13179999997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643755.13190000004</v>
      </c>
      <c r="J31" s="21">
        <f>VLOOKUP(B31,RMS!B:E,4,FALSE)</f>
        <v>588538.11159999995</v>
      </c>
      <c r="K31" s="22">
        <f t="shared" si="1"/>
        <v>-1.0000006295740604E-4</v>
      </c>
      <c r="L31" s="22" t="e">
        <f t="shared" si="2"/>
        <v>#N/A</v>
      </c>
    </row>
    <row r="32" spans="1:12">
      <c r="A32" s="59"/>
      <c r="B32" s="12">
        <v>71</v>
      </c>
      <c r="C32" s="56" t="s">
        <v>37</v>
      </c>
      <c r="D32" s="56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59"/>
      <c r="B33" s="12">
        <v>72</v>
      </c>
      <c r="C33" s="56" t="s">
        <v>38</v>
      </c>
      <c r="D33" s="56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59"/>
      <c r="B34" s="12">
        <v>73</v>
      </c>
      <c r="C34" s="56" t="s">
        <v>39</v>
      </c>
      <c r="D34" s="56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5.6214461351226204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595489.31530000002</v>
      </c>
      <c r="F35" s="25">
        <f>VLOOKUP(C35,RA!B8:I74,8,0)</f>
        <v>33475.111100000002</v>
      </c>
      <c r="G35" s="16">
        <f t="shared" si="0"/>
        <v>562014.20420000004</v>
      </c>
      <c r="H35" s="27">
        <f>RA!J39</f>
        <v>5.2741885132747903</v>
      </c>
      <c r="I35" s="20">
        <f>VLOOKUP(B35,RMS!B:D,3,FALSE)</f>
        <v>595489.31623931602</v>
      </c>
      <c r="J35" s="21">
        <f>VLOOKUP(B35,RMS!B:E,4,FALSE)</f>
        <v>562014.20658119698</v>
      </c>
      <c r="K35" s="22">
        <f t="shared" si="1"/>
        <v>-9.3931599985808134E-4</v>
      </c>
      <c r="L35" s="22">
        <f t="shared" si="2"/>
        <v>-2.3811969440430403E-3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1413639.8654</v>
      </c>
      <c r="F36" s="25">
        <f>VLOOKUP(C36,RA!B8:I75,8,0)</f>
        <v>74558.031400000007</v>
      </c>
      <c r="G36" s="16">
        <f t="shared" si="0"/>
        <v>1339081.834</v>
      </c>
      <c r="H36" s="27">
        <f>RA!J40</f>
        <v>0</v>
      </c>
      <c r="I36" s="20">
        <f>VLOOKUP(B36,RMS!B:D,3,FALSE)</f>
        <v>1413639.8444264999</v>
      </c>
      <c r="J36" s="21">
        <f>VLOOKUP(B36,RMS!B:E,4,FALSE)</f>
        <v>1339081.83684103</v>
      </c>
      <c r="K36" s="22">
        <f t="shared" si="1"/>
        <v>2.0973500097170472E-2</v>
      </c>
      <c r="L36" s="22">
        <f t="shared" si="2"/>
        <v>-2.8410300146788359E-3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14.4963920664947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156063.79639999999</v>
      </c>
      <c r="F39" s="25">
        <f>VLOOKUP(C39,RA!B8:I78,8,0)</f>
        <v>22623.6198</v>
      </c>
      <c r="G39" s="16">
        <f t="shared" si="0"/>
        <v>133440.17660000001</v>
      </c>
      <c r="H39" s="27">
        <f>RA!J43</f>
        <v>0</v>
      </c>
      <c r="I39" s="20">
        <f>VLOOKUP(B39,RMS!B:D,3,FALSE)</f>
        <v>156063.79593071601</v>
      </c>
      <c r="J39" s="21">
        <f>VLOOKUP(B39,RMS!B:E,4,FALSE)</f>
        <v>133440.177868542</v>
      </c>
      <c r="K39" s="22">
        <f t="shared" si="1"/>
        <v>4.6928398660384119E-4</v>
      </c>
      <c r="L39" s="22">
        <f t="shared" si="2"/>
        <v>-1.2685419933404773E-3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48188541.570699997</v>
      </c>
      <c r="E7" s="44">
        <v>56798857.880099997</v>
      </c>
      <c r="F7" s="45">
        <v>84.840687593444102</v>
      </c>
      <c r="G7" s="44">
        <v>23881704.1228</v>
      </c>
      <c r="H7" s="45">
        <v>101.780163270234</v>
      </c>
      <c r="I7" s="44">
        <v>4378487.0553000001</v>
      </c>
      <c r="J7" s="45">
        <v>9.08615806285834</v>
      </c>
      <c r="K7" s="44">
        <v>2567377.4350000001</v>
      </c>
      <c r="L7" s="45">
        <v>10.750394619238699</v>
      </c>
      <c r="M7" s="45">
        <v>0.70543177470125296</v>
      </c>
      <c r="N7" s="44">
        <v>725533123.57099998</v>
      </c>
      <c r="O7" s="44">
        <v>725533123.57099998</v>
      </c>
      <c r="P7" s="44">
        <v>1550931</v>
      </c>
      <c r="Q7" s="44">
        <v>1402883</v>
      </c>
      <c r="R7" s="45">
        <v>10.553125242803601</v>
      </c>
      <c r="S7" s="44">
        <v>31.070719181382</v>
      </c>
      <c r="T7" s="44">
        <v>29.1391464862715</v>
      </c>
      <c r="U7" s="46">
        <v>6.2166977334337199</v>
      </c>
    </row>
    <row r="8" spans="1:23" ht="12" thickBot="1">
      <c r="A8" s="70">
        <v>41664</v>
      </c>
      <c r="B8" s="60" t="s">
        <v>6</v>
      </c>
      <c r="C8" s="61"/>
      <c r="D8" s="47">
        <v>2065522.6024</v>
      </c>
      <c r="E8" s="47">
        <v>2112696.3327000001</v>
      </c>
      <c r="F8" s="48">
        <v>97.767131529039403</v>
      </c>
      <c r="G8" s="47">
        <v>968344.40830000001</v>
      </c>
      <c r="H8" s="48">
        <v>113.304541720458</v>
      </c>
      <c r="I8" s="47">
        <v>265451.32689999999</v>
      </c>
      <c r="J8" s="48">
        <v>12.851533388768701</v>
      </c>
      <c r="K8" s="47">
        <v>200910.23819999999</v>
      </c>
      <c r="L8" s="48">
        <v>20.747807957368501</v>
      </c>
      <c r="M8" s="48">
        <v>0.32124340341357499</v>
      </c>
      <c r="N8" s="47">
        <v>28291738.572999999</v>
      </c>
      <c r="O8" s="47">
        <v>28291738.572999999</v>
      </c>
      <c r="P8" s="47">
        <v>63852</v>
      </c>
      <c r="Q8" s="47">
        <v>53942</v>
      </c>
      <c r="R8" s="48">
        <v>18.371584294241998</v>
      </c>
      <c r="S8" s="47">
        <v>32.348596792582804</v>
      </c>
      <c r="T8" s="47">
        <v>30.892813280931399</v>
      </c>
      <c r="U8" s="49">
        <v>4.5002987949859801</v>
      </c>
    </row>
    <row r="9" spans="1:23" ht="12" thickBot="1">
      <c r="A9" s="71"/>
      <c r="B9" s="60" t="s">
        <v>7</v>
      </c>
      <c r="C9" s="61"/>
      <c r="D9" s="47">
        <v>246207.3811</v>
      </c>
      <c r="E9" s="47">
        <v>295202.79070000001</v>
      </c>
      <c r="F9" s="48">
        <v>83.402795927565705</v>
      </c>
      <c r="G9" s="47">
        <v>124706.3676</v>
      </c>
      <c r="H9" s="48">
        <v>97.429678883534393</v>
      </c>
      <c r="I9" s="47">
        <v>45111.802199999998</v>
      </c>
      <c r="J9" s="48">
        <v>18.3226847214939</v>
      </c>
      <c r="K9" s="47">
        <v>29125.759900000001</v>
      </c>
      <c r="L9" s="48">
        <v>23.3554713047387</v>
      </c>
      <c r="M9" s="48">
        <v>0.54886266847238496</v>
      </c>
      <c r="N9" s="47">
        <v>3806254.0425999998</v>
      </c>
      <c r="O9" s="47">
        <v>3806254.0425999998</v>
      </c>
      <c r="P9" s="47">
        <v>12692</v>
      </c>
      <c r="Q9" s="47">
        <v>10448</v>
      </c>
      <c r="R9" s="48">
        <v>21.4777947932619</v>
      </c>
      <c r="S9" s="47">
        <v>19.398627568547099</v>
      </c>
      <c r="T9" s="47">
        <v>19.221536380168502</v>
      </c>
      <c r="U9" s="49">
        <v>0.91290575971362098</v>
      </c>
    </row>
    <row r="10" spans="1:23" ht="12" thickBot="1">
      <c r="A10" s="71"/>
      <c r="B10" s="60" t="s">
        <v>8</v>
      </c>
      <c r="C10" s="61"/>
      <c r="D10" s="47">
        <v>486696.76569999999</v>
      </c>
      <c r="E10" s="47">
        <v>637365.2182</v>
      </c>
      <c r="F10" s="48">
        <v>76.360735070309204</v>
      </c>
      <c r="G10" s="47">
        <v>222059.1047</v>
      </c>
      <c r="H10" s="48">
        <v>119.174424916071</v>
      </c>
      <c r="I10" s="47">
        <v>112915.2876</v>
      </c>
      <c r="J10" s="48">
        <v>23.200336545815698</v>
      </c>
      <c r="K10" s="47">
        <v>27014.8449</v>
      </c>
      <c r="L10" s="48">
        <v>12.165610113801399</v>
      </c>
      <c r="M10" s="48">
        <v>3.1797496161082899</v>
      </c>
      <c r="N10" s="47">
        <v>5527966.3357999995</v>
      </c>
      <c r="O10" s="47">
        <v>5527966.3357999995</v>
      </c>
      <c r="P10" s="47">
        <v>158773</v>
      </c>
      <c r="Q10" s="47">
        <v>143411</v>
      </c>
      <c r="R10" s="48">
        <v>10.711870079701001</v>
      </c>
      <c r="S10" s="47">
        <v>3.0653622826299198</v>
      </c>
      <c r="T10" s="47">
        <v>3.1939376247289299</v>
      </c>
      <c r="U10" s="49">
        <v>-4.1944582807581696</v>
      </c>
    </row>
    <row r="11" spans="1:23" ht="12" thickBot="1">
      <c r="A11" s="71"/>
      <c r="B11" s="60" t="s">
        <v>9</v>
      </c>
      <c r="C11" s="61"/>
      <c r="D11" s="47">
        <v>152020.61869999999</v>
      </c>
      <c r="E11" s="47">
        <v>153553.78320000001</v>
      </c>
      <c r="F11" s="48">
        <v>99.001545603078299</v>
      </c>
      <c r="G11" s="47">
        <v>72865.057000000001</v>
      </c>
      <c r="H11" s="48">
        <v>108.633088285377</v>
      </c>
      <c r="I11" s="47">
        <v>23303.091700000001</v>
      </c>
      <c r="J11" s="48">
        <v>15.328902026103901</v>
      </c>
      <c r="K11" s="47">
        <v>14925.7729</v>
      </c>
      <c r="L11" s="48">
        <v>20.4841298621368</v>
      </c>
      <c r="M11" s="48">
        <v>0.56126532650111505</v>
      </c>
      <c r="N11" s="47">
        <v>2895321.8739999998</v>
      </c>
      <c r="O11" s="47">
        <v>2895321.8739999998</v>
      </c>
      <c r="P11" s="47">
        <v>5815</v>
      </c>
      <c r="Q11" s="47">
        <v>5007</v>
      </c>
      <c r="R11" s="48">
        <v>16.137407629318901</v>
      </c>
      <c r="S11" s="47">
        <v>26.142840705073102</v>
      </c>
      <c r="T11" s="47">
        <v>26.370614260036</v>
      </c>
      <c r="U11" s="49">
        <v>-0.87126551216243997</v>
      </c>
    </row>
    <row r="12" spans="1:23" ht="12" thickBot="1">
      <c r="A12" s="71"/>
      <c r="B12" s="60" t="s">
        <v>10</v>
      </c>
      <c r="C12" s="61"/>
      <c r="D12" s="47">
        <v>457180.65789999999</v>
      </c>
      <c r="E12" s="47">
        <v>581839.16559999995</v>
      </c>
      <c r="F12" s="48">
        <v>78.575091697127306</v>
      </c>
      <c r="G12" s="47">
        <v>405828.88179999997</v>
      </c>
      <c r="H12" s="48">
        <v>12.653553850636801</v>
      </c>
      <c r="I12" s="47">
        <v>-26666.251400000001</v>
      </c>
      <c r="J12" s="48">
        <v>-5.8327601877314699</v>
      </c>
      <c r="K12" s="47">
        <v>9167.1023999999998</v>
      </c>
      <c r="L12" s="48">
        <v>2.2588590440730898</v>
      </c>
      <c r="M12" s="48">
        <v>-3.9089073336848501</v>
      </c>
      <c r="N12" s="47">
        <v>10431304.649</v>
      </c>
      <c r="O12" s="47">
        <v>10431304.649</v>
      </c>
      <c r="P12" s="47">
        <v>3487</v>
      </c>
      <c r="Q12" s="47">
        <v>3095</v>
      </c>
      <c r="R12" s="48">
        <v>12.6655896607431</v>
      </c>
      <c r="S12" s="47">
        <v>131.11002520791499</v>
      </c>
      <c r="T12" s="47">
        <v>139.15754565428099</v>
      </c>
      <c r="U12" s="49">
        <v>-6.1379901602522002</v>
      </c>
    </row>
    <row r="13" spans="1:23" ht="12" thickBot="1">
      <c r="A13" s="71"/>
      <c r="B13" s="60" t="s">
        <v>11</v>
      </c>
      <c r="C13" s="61"/>
      <c r="D13" s="47">
        <v>717475.08120000002</v>
      </c>
      <c r="E13" s="47">
        <v>1084429.6691000001</v>
      </c>
      <c r="F13" s="48">
        <v>66.161513433642398</v>
      </c>
      <c r="G13" s="47">
        <v>416096.19760000001</v>
      </c>
      <c r="H13" s="48">
        <v>72.430097976939606</v>
      </c>
      <c r="I13" s="47">
        <v>115889.0355</v>
      </c>
      <c r="J13" s="48">
        <v>16.152342922652</v>
      </c>
      <c r="K13" s="47">
        <v>72482.251000000004</v>
      </c>
      <c r="L13" s="48">
        <v>17.419589849191201</v>
      </c>
      <c r="M13" s="48">
        <v>0.59886087836869195</v>
      </c>
      <c r="N13" s="47">
        <v>13263420.405200001</v>
      </c>
      <c r="O13" s="47">
        <v>13263420.405200001</v>
      </c>
      <c r="P13" s="47">
        <v>19977</v>
      </c>
      <c r="Q13" s="47">
        <v>16483</v>
      </c>
      <c r="R13" s="48">
        <v>21.197597524722401</v>
      </c>
      <c r="S13" s="47">
        <v>35.915056374831103</v>
      </c>
      <c r="T13" s="47">
        <v>36.5930424922648</v>
      </c>
      <c r="U13" s="49">
        <v>-1.8877489996335901</v>
      </c>
    </row>
    <row r="14" spans="1:23" ht="12" thickBot="1">
      <c r="A14" s="71"/>
      <c r="B14" s="60" t="s">
        <v>12</v>
      </c>
      <c r="C14" s="61"/>
      <c r="D14" s="47">
        <v>472542.7623</v>
      </c>
      <c r="E14" s="47">
        <v>539441.21580000001</v>
      </c>
      <c r="F14" s="48">
        <v>87.598564673856302</v>
      </c>
      <c r="G14" s="47">
        <v>240028.96160000001</v>
      </c>
      <c r="H14" s="48">
        <v>96.869060779205498</v>
      </c>
      <c r="I14" s="47">
        <v>53247.7814</v>
      </c>
      <c r="J14" s="48">
        <v>11.2683519139787</v>
      </c>
      <c r="K14" s="47">
        <v>28978.448799999998</v>
      </c>
      <c r="L14" s="48">
        <v>12.072896789968</v>
      </c>
      <c r="M14" s="48">
        <v>0.83749591869113404</v>
      </c>
      <c r="N14" s="47">
        <v>6949913.2037000004</v>
      </c>
      <c r="O14" s="47">
        <v>6949913.2037000004</v>
      </c>
      <c r="P14" s="47">
        <v>5382</v>
      </c>
      <c r="Q14" s="47">
        <v>4674</v>
      </c>
      <c r="R14" s="48">
        <v>15.1476251604621</v>
      </c>
      <c r="S14" s="47">
        <v>87.800587569676694</v>
      </c>
      <c r="T14" s="47">
        <v>87.229351262302103</v>
      </c>
      <c r="U14" s="49">
        <v>0.65060647449684705</v>
      </c>
    </row>
    <row r="15" spans="1:23" ht="12" thickBot="1">
      <c r="A15" s="71"/>
      <c r="B15" s="60" t="s">
        <v>13</v>
      </c>
      <c r="C15" s="61"/>
      <c r="D15" s="47">
        <v>237870.81599999999</v>
      </c>
      <c r="E15" s="47">
        <v>267608.18219999998</v>
      </c>
      <c r="F15" s="48">
        <v>88.887721610180293</v>
      </c>
      <c r="G15" s="47">
        <v>112715.743</v>
      </c>
      <c r="H15" s="48">
        <v>111.036018278299</v>
      </c>
      <c r="I15" s="47">
        <v>26947.493399999999</v>
      </c>
      <c r="J15" s="48">
        <v>11.3286252820523</v>
      </c>
      <c r="K15" s="47">
        <v>20316.3338</v>
      </c>
      <c r="L15" s="48">
        <v>18.024397709910001</v>
      </c>
      <c r="M15" s="48">
        <v>0.32639548381509698</v>
      </c>
      <c r="N15" s="47">
        <v>4028937.7384000001</v>
      </c>
      <c r="O15" s="47">
        <v>4028937.7384000001</v>
      </c>
      <c r="P15" s="47">
        <v>5967</v>
      </c>
      <c r="Q15" s="47">
        <v>4900</v>
      </c>
      <c r="R15" s="48">
        <v>21.775510204081598</v>
      </c>
      <c r="S15" s="47">
        <v>39.864390145801899</v>
      </c>
      <c r="T15" s="47">
        <v>37.840614183673502</v>
      </c>
      <c r="U15" s="49">
        <v>5.0766510028789602</v>
      </c>
    </row>
    <row r="16" spans="1:23" ht="12" thickBot="1">
      <c r="A16" s="71"/>
      <c r="B16" s="60" t="s">
        <v>14</v>
      </c>
      <c r="C16" s="61"/>
      <c r="D16" s="47">
        <v>2745713.4205</v>
      </c>
      <c r="E16" s="47">
        <v>2895731.5263</v>
      </c>
      <c r="F16" s="48">
        <v>94.819336515229907</v>
      </c>
      <c r="G16" s="47">
        <v>750758.59</v>
      </c>
      <c r="H16" s="48">
        <v>265.725208751857</v>
      </c>
      <c r="I16" s="47">
        <v>37500.302499999998</v>
      </c>
      <c r="J16" s="48">
        <v>1.3657762758493199</v>
      </c>
      <c r="K16" s="47">
        <v>60191.589</v>
      </c>
      <c r="L16" s="48">
        <v>8.01743593769603</v>
      </c>
      <c r="M16" s="48">
        <v>-0.37698434078555398</v>
      </c>
      <c r="N16" s="47">
        <v>27723512.501600001</v>
      </c>
      <c r="O16" s="47">
        <v>27723512.501600001</v>
      </c>
      <c r="P16" s="47">
        <v>94360</v>
      </c>
      <c r="Q16" s="47">
        <v>90585</v>
      </c>
      <c r="R16" s="48">
        <v>4.16735662637302</v>
      </c>
      <c r="S16" s="47">
        <v>29.098277029461599</v>
      </c>
      <c r="T16" s="47">
        <v>25.044189754374301</v>
      </c>
      <c r="U16" s="49">
        <v>13.932396309866</v>
      </c>
    </row>
    <row r="17" spans="1:21" ht="12" thickBot="1">
      <c r="A17" s="71"/>
      <c r="B17" s="60" t="s">
        <v>15</v>
      </c>
      <c r="C17" s="61"/>
      <c r="D17" s="47">
        <v>3446235.3498</v>
      </c>
      <c r="E17" s="47">
        <v>3694578.1911999998</v>
      </c>
      <c r="F17" s="48">
        <v>93.278181471662506</v>
      </c>
      <c r="G17" s="47">
        <v>830856.55169999995</v>
      </c>
      <c r="H17" s="48">
        <v>314.78102841564203</v>
      </c>
      <c r="I17" s="47">
        <v>-171700.3873</v>
      </c>
      <c r="J17" s="48">
        <v>-4.9822594765608397</v>
      </c>
      <c r="K17" s="47">
        <v>54685.011500000001</v>
      </c>
      <c r="L17" s="48">
        <v>6.58176328851353</v>
      </c>
      <c r="M17" s="48">
        <v>-4.1398070986965001</v>
      </c>
      <c r="N17" s="47">
        <v>36888015.606299996</v>
      </c>
      <c r="O17" s="47">
        <v>36888015.606299996</v>
      </c>
      <c r="P17" s="47">
        <v>29537</v>
      </c>
      <c r="Q17" s="47">
        <v>26564</v>
      </c>
      <c r="R17" s="48">
        <v>11.1918385785273</v>
      </c>
      <c r="S17" s="47">
        <v>116.6751988963</v>
      </c>
      <c r="T17" s="47">
        <v>98.970690472067503</v>
      </c>
      <c r="U17" s="49">
        <v>15.1741831954945</v>
      </c>
    </row>
    <row r="18" spans="1:21" ht="12" thickBot="1">
      <c r="A18" s="71"/>
      <c r="B18" s="60" t="s">
        <v>16</v>
      </c>
      <c r="C18" s="61"/>
      <c r="D18" s="47">
        <v>10672563.559599999</v>
      </c>
      <c r="E18" s="47">
        <v>11909600.945800001</v>
      </c>
      <c r="F18" s="48">
        <v>89.613108014032605</v>
      </c>
      <c r="G18" s="47">
        <v>3798629.1601</v>
      </c>
      <c r="H18" s="48">
        <v>180.958290735573</v>
      </c>
      <c r="I18" s="47">
        <v>1098896.8979</v>
      </c>
      <c r="J18" s="48">
        <v>10.296466184186301</v>
      </c>
      <c r="K18" s="47">
        <v>464410.5196</v>
      </c>
      <c r="L18" s="48">
        <v>12.2257398663199</v>
      </c>
      <c r="M18" s="48">
        <v>1.3662187903204399</v>
      </c>
      <c r="N18" s="47">
        <v>102732364.0283</v>
      </c>
      <c r="O18" s="47">
        <v>102732364.0283</v>
      </c>
      <c r="P18" s="47">
        <v>190976</v>
      </c>
      <c r="Q18" s="47">
        <v>164695</v>
      </c>
      <c r="R18" s="48">
        <v>15.957375755183801</v>
      </c>
      <c r="S18" s="47">
        <v>55.884318236846497</v>
      </c>
      <c r="T18" s="47">
        <v>51.089324107592802</v>
      </c>
      <c r="U18" s="49">
        <v>8.5802140574243904</v>
      </c>
    </row>
    <row r="19" spans="1:21" ht="12" thickBot="1">
      <c r="A19" s="71"/>
      <c r="B19" s="60" t="s">
        <v>17</v>
      </c>
      <c r="C19" s="61"/>
      <c r="D19" s="47">
        <v>1621663.4155999999</v>
      </c>
      <c r="E19" s="47">
        <v>2107310.5636</v>
      </c>
      <c r="F19" s="48">
        <v>76.954172944952603</v>
      </c>
      <c r="G19" s="47">
        <v>1644490.7279000001</v>
      </c>
      <c r="H19" s="48">
        <v>-1.3881083008081201</v>
      </c>
      <c r="I19" s="47">
        <v>167580.26689999999</v>
      </c>
      <c r="J19" s="48">
        <v>10.3338501249963</v>
      </c>
      <c r="K19" s="47">
        <v>98309.585399999996</v>
      </c>
      <c r="L19" s="48">
        <v>5.9781173424760201</v>
      </c>
      <c r="M19" s="48">
        <v>0.70461777677276205</v>
      </c>
      <c r="N19" s="47">
        <v>27893662.674199998</v>
      </c>
      <c r="O19" s="47">
        <v>27893662.674199998</v>
      </c>
      <c r="P19" s="47">
        <v>27242</v>
      </c>
      <c r="Q19" s="47">
        <v>23196</v>
      </c>
      <c r="R19" s="48">
        <v>17.442662528022101</v>
      </c>
      <c r="S19" s="47">
        <v>59.5280601864768</v>
      </c>
      <c r="T19" s="47">
        <v>56.8420834583549</v>
      </c>
      <c r="U19" s="49">
        <v>4.5121186877378801</v>
      </c>
    </row>
    <row r="20" spans="1:21" ht="12" thickBot="1">
      <c r="A20" s="71"/>
      <c r="B20" s="60" t="s">
        <v>18</v>
      </c>
      <c r="C20" s="61"/>
      <c r="D20" s="47">
        <v>2503817.0219000001</v>
      </c>
      <c r="E20" s="47">
        <v>2805628.5081000002</v>
      </c>
      <c r="F20" s="48">
        <v>89.242642590469302</v>
      </c>
      <c r="G20" s="47">
        <v>1202064.0549999999</v>
      </c>
      <c r="H20" s="48">
        <v>108.293144735952</v>
      </c>
      <c r="I20" s="47">
        <v>173101.65719999999</v>
      </c>
      <c r="J20" s="48">
        <v>6.9135106793324397</v>
      </c>
      <c r="K20" s="47">
        <v>95821.937300000005</v>
      </c>
      <c r="L20" s="48">
        <v>7.9714501819955004</v>
      </c>
      <c r="M20" s="48">
        <v>0.80649298143547299</v>
      </c>
      <c r="N20" s="47">
        <v>51173383.457000002</v>
      </c>
      <c r="O20" s="47">
        <v>51173383.457000002</v>
      </c>
      <c r="P20" s="47">
        <v>67939</v>
      </c>
      <c r="Q20" s="47">
        <v>60263</v>
      </c>
      <c r="R20" s="48">
        <v>12.7375006222724</v>
      </c>
      <c r="S20" s="47">
        <v>36.853898672338403</v>
      </c>
      <c r="T20" s="47">
        <v>40.883431269601601</v>
      </c>
      <c r="U20" s="49">
        <v>-10.9338027791551</v>
      </c>
    </row>
    <row r="21" spans="1:21" ht="12" thickBot="1">
      <c r="A21" s="71"/>
      <c r="B21" s="60" t="s">
        <v>19</v>
      </c>
      <c r="C21" s="61"/>
      <c r="D21" s="47">
        <v>1242940.6599000001</v>
      </c>
      <c r="E21" s="47">
        <v>1427618.5973</v>
      </c>
      <c r="F21" s="48">
        <v>87.063916248410194</v>
      </c>
      <c r="G21" s="47">
        <v>592865.40099999995</v>
      </c>
      <c r="H21" s="48">
        <v>109.649721134595</v>
      </c>
      <c r="I21" s="47">
        <v>112619.5597</v>
      </c>
      <c r="J21" s="48">
        <v>9.0607350240727307</v>
      </c>
      <c r="K21" s="47">
        <v>73488.4038</v>
      </c>
      <c r="L21" s="48">
        <v>12.3954617145891</v>
      </c>
      <c r="M21" s="48">
        <v>0.532480689150579</v>
      </c>
      <c r="N21" s="47">
        <v>14436051.785</v>
      </c>
      <c r="O21" s="47">
        <v>14436051.785</v>
      </c>
      <c r="P21" s="47">
        <v>52027</v>
      </c>
      <c r="Q21" s="47">
        <v>43310</v>
      </c>
      <c r="R21" s="48">
        <v>20.126991456938399</v>
      </c>
      <c r="S21" s="47">
        <v>23.890300419013201</v>
      </c>
      <c r="T21" s="47">
        <v>22.9105124243824</v>
      </c>
      <c r="U21" s="49">
        <v>4.1011957884425403</v>
      </c>
    </row>
    <row r="22" spans="1:21" ht="12" thickBot="1">
      <c r="A22" s="71"/>
      <c r="B22" s="60" t="s">
        <v>20</v>
      </c>
      <c r="C22" s="61"/>
      <c r="D22" s="47">
        <v>2827198.7744</v>
      </c>
      <c r="E22" s="47">
        <v>3132723.8114</v>
      </c>
      <c r="F22" s="48">
        <v>90.247303771619002</v>
      </c>
      <c r="G22" s="47">
        <v>1229745.4915</v>
      </c>
      <c r="H22" s="48">
        <v>129.90112945659001</v>
      </c>
      <c r="I22" s="47">
        <v>327363.88010000001</v>
      </c>
      <c r="J22" s="48">
        <v>11.5790896297865</v>
      </c>
      <c r="K22" s="47">
        <v>169843.8989</v>
      </c>
      <c r="L22" s="48">
        <v>13.8113048654344</v>
      </c>
      <c r="M22" s="48">
        <v>0.92743973860812001</v>
      </c>
      <c r="N22" s="47">
        <v>38287687.5229</v>
      </c>
      <c r="O22" s="47">
        <v>38287687.5229</v>
      </c>
      <c r="P22" s="47">
        <v>112770</v>
      </c>
      <c r="Q22" s="47">
        <v>101702</v>
      </c>
      <c r="R22" s="48">
        <v>10.8827751666634</v>
      </c>
      <c r="S22" s="47">
        <v>25.070486604593398</v>
      </c>
      <c r="T22" s="47">
        <v>23.613630145916499</v>
      </c>
      <c r="U22" s="49">
        <v>5.8110418104528998</v>
      </c>
    </row>
    <row r="23" spans="1:21" ht="12" thickBot="1">
      <c r="A23" s="71"/>
      <c r="B23" s="60" t="s">
        <v>21</v>
      </c>
      <c r="C23" s="61"/>
      <c r="D23" s="47">
        <v>4671616.0109000001</v>
      </c>
      <c r="E23" s="47">
        <v>4714531.8474000003</v>
      </c>
      <c r="F23" s="48">
        <v>99.089711600449405</v>
      </c>
      <c r="G23" s="47">
        <v>3230540.3656000001</v>
      </c>
      <c r="H23" s="48">
        <v>44.607882342072301</v>
      </c>
      <c r="I23" s="47">
        <v>349598.2599</v>
      </c>
      <c r="J23" s="48">
        <v>7.4834545280327696</v>
      </c>
      <c r="K23" s="47">
        <v>241449.0191</v>
      </c>
      <c r="L23" s="48">
        <v>7.4739514686471402</v>
      </c>
      <c r="M23" s="48">
        <v>0.447917499118968</v>
      </c>
      <c r="N23" s="47">
        <v>87132446.167099997</v>
      </c>
      <c r="O23" s="47">
        <v>87132446.167099997</v>
      </c>
      <c r="P23" s="47">
        <v>134375</v>
      </c>
      <c r="Q23" s="47">
        <v>119924</v>
      </c>
      <c r="R23" s="48">
        <v>12.050131750108401</v>
      </c>
      <c r="S23" s="47">
        <v>34.765514499720901</v>
      </c>
      <c r="T23" s="47">
        <v>35.085450691271099</v>
      </c>
      <c r="U23" s="49">
        <v>-0.92026882430511303</v>
      </c>
    </row>
    <row r="24" spans="1:21" ht="12" thickBot="1">
      <c r="A24" s="71"/>
      <c r="B24" s="60" t="s">
        <v>22</v>
      </c>
      <c r="C24" s="61"/>
      <c r="D24" s="47">
        <v>782293.43629999994</v>
      </c>
      <c r="E24" s="47">
        <v>994982.70019999996</v>
      </c>
      <c r="F24" s="48">
        <v>78.623822921016895</v>
      </c>
      <c r="G24" s="47">
        <v>424451.44099999999</v>
      </c>
      <c r="H24" s="48">
        <v>84.306933781855093</v>
      </c>
      <c r="I24" s="47">
        <v>124475.00229999999</v>
      </c>
      <c r="J24" s="48">
        <v>15.911548854190499</v>
      </c>
      <c r="K24" s="47">
        <v>40842.443099999997</v>
      </c>
      <c r="L24" s="48">
        <v>9.6224065122210298</v>
      </c>
      <c r="M24" s="48">
        <v>2.0476874753851302</v>
      </c>
      <c r="N24" s="47">
        <v>11480179.010399999</v>
      </c>
      <c r="O24" s="47">
        <v>11480179.010399999</v>
      </c>
      <c r="P24" s="47">
        <v>44240</v>
      </c>
      <c r="Q24" s="47">
        <v>44324</v>
      </c>
      <c r="R24" s="48">
        <v>-0.1895135818067</v>
      </c>
      <c r="S24" s="47">
        <v>17.682943858499101</v>
      </c>
      <c r="T24" s="47">
        <v>16.758023028156298</v>
      </c>
      <c r="U24" s="49">
        <v>5.23058172747767</v>
      </c>
    </row>
    <row r="25" spans="1:21" ht="12" thickBot="1">
      <c r="A25" s="71"/>
      <c r="B25" s="60" t="s">
        <v>23</v>
      </c>
      <c r="C25" s="61"/>
      <c r="D25" s="47">
        <v>799827.55359999998</v>
      </c>
      <c r="E25" s="47">
        <v>1085814.4859</v>
      </c>
      <c r="F25" s="48">
        <v>73.661529108910898</v>
      </c>
      <c r="G25" s="47">
        <v>402086.5098</v>
      </c>
      <c r="H25" s="48">
        <v>98.919270879751394</v>
      </c>
      <c r="I25" s="47">
        <v>65286.646399999998</v>
      </c>
      <c r="J25" s="48">
        <v>8.1625903116424006</v>
      </c>
      <c r="K25" s="47">
        <v>45084.6973</v>
      </c>
      <c r="L25" s="48">
        <v>11.2126858775803</v>
      </c>
      <c r="M25" s="48">
        <v>0.44808882636104602</v>
      </c>
      <c r="N25" s="47">
        <v>14950125.394099999</v>
      </c>
      <c r="O25" s="47">
        <v>14950125.394099999</v>
      </c>
      <c r="P25" s="47">
        <v>32395</v>
      </c>
      <c r="Q25" s="47">
        <v>34867</v>
      </c>
      <c r="R25" s="48">
        <v>-7.0897983766885604</v>
      </c>
      <c r="S25" s="47">
        <v>24.689845766322001</v>
      </c>
      <c r="T25" s="47">
        <v>22.323458645710801</v>
      </c>
      <c r="U25" s="49">
        <v>9.5844548524437307</v>
      </c>
    </row>
    <row r="26" spans="1:21" ht="12" thickBot="1">
      <c r="A26" s="71"/>
      <c r="B26" s="60" t="s">
        <v>24</v>
      </c>
      <c r="C26" s="61"/>
      <c r="D26" s="47">
        <v>2181477.8223000001</v>
      </c>
      <c r="E26" s="47">
        <v>1809773.4879000001</v>
      </c>
      <c r="F26" s="48">
        <v>120.53872138614</v>
      </c>
      <c r="G26" s="47">
        <v>899032.24820000003</v>
      </c>
      <c r="H26" s="48">
        <v>142.64733847619499</v>
      </c>
      <c r="I26" s="47">
        <v>419647.93</v>
      </c>
      <c r="J26" s="48">
        <v>19.236864372865899</v>
      </c>
      <c r="K26" s="47">
        <v>180362.73670000001</v>
      </c>
      <c r="L26" s="48">
        <v>20.061876207568101</v>
      </c>
      <c r="M26" s="48">
        <v>1.3266886368995801</v>
      </c>
      <c r="N26" s="47">
        <v>28204933.022700001</v>
      </c>
      <c r="O26" s="47">
        <v>28204933.022700001</v>
      </c>
      <c r="P26" s="47">
        <v>93581</v>
      </c>
      <c r="Q26" s="47">
        <v>80368</v>
      </c>
      <c r="R26" s="48">
        <v>16.4406231335855</v>
      </c>
      <c r="S26" s="47">
        <v>23.311118948290801</v>
      </c>
      <c r="T26" s="47">
        <v>22.371882226756899</v>
      </c>
      <c r="U26" s="49">
        <v>4.0291361543703896</v>
      </c>
    </row>
    <row r="27" spans="1:21" ht="12" thickBot="1">
      <c r="A27" s="71"/>
      <c r="B27" s="60" t="s">
        <v>25</v>
      </c>
      <c r="C27" s="61"/>
      <c r="D27" s="47">
        <v>479931.14079999999</v>
      </c>
      <c r="E27" s="47">
        <v>492587.46870000003</v>
      </c>
      <c r="F27" s="48">
        <v>97.430643549783795</v>
      </c>
      <c r="G27" s="47">
        <v>319002.08689999999</v>
      </c>
      <c r="H27" s="48">
        <v>50.447649250159202</v>
      </c>
      <c r="I27" s="47">
        <v>122827.6315</v>
      </c>
      <c r="J27" s="48">
        <v>25.5927613480671</v>
      </c>
      <c r="K27" s="47">
        <v>90972.066800000001</v>
      </c>
      <c r="L27" s="48">
        <v>28.517702716006902</v>
      </c>
      <c r="M27" s="48">
        <v>0.35016863769879802</v>
      </c>
      <c r="N27" s="47">
        <v>8325321.7676999997</v>
      </c>
      <c r="O27" s="47">
        <v>8325321.7676999997</v>
      </c>
      <c r="P27" s="47">
        <v>46807</v>
      </c>
      <c r="Q27" s="47">
        <v>43208</v>
      </c>
      <c r="R27" s="48">
        <v>8.3294760229587101</v>
      </c>
      <c r="S27" s="47">
        <v>10.2534052769885</v>
      </c>
      <c r="T27" s="47">
        <v>9.6415199523236499</v>
      </c>
      <c r="U27" s="49">
        <v>5.9676303446044603</v>
      </c>
    </row>
    <row r="28" spans="1:21" ht="12" thickBot="1">
      <c r="A28" s="71"/>
      <c r="B28" s="60" t="s">
        <v>26</v>
      </c>
      <c r="C28" s="61"/>
      <c r="D28" s="47">
        <v>1623371.2291999999</v>
      </c>
      <c r="E28" s="47">
        <v>2224490.0321999998</v>
      </c>
      <c r="F28" s="48">
        <v>72.977230992332295</v>
      </c>
      <c r="G28" s="47">
        <v>1388514.1355999999</v>
      </c>
      <c r="H28" s="48">
        <v>16.9142745888226</v>
      </c>
      <c r="I28" s="47">
        <v>118038.7326</v>
      </c>
      <c r="J28" s="48">
        <v>7.2712100890299602</v>
      </c>
      <c r="K28" s="47">
        <v>48316.755100000002</v>
      </c>
      <c r="L28" s="48">
        <v>3.4797452803115698</v>
      </c>
      <c r="M28" s="48">
        <v>1.44301862481655</v>
      </c>
      <c r="N28" s="47">
        <v>40743259.100100003</v>
      </c>
      <c r="O28" s="47">
        <v>40743259.100100003</v>
      </c>
      <c r="P28" s="47">
        <v>46632</v>
      </c>
      <c r="Q28" s="47">
        <v>48150</v>
      </c>
      <c r="R28" s="48">
        <v>-3.1526479750778802</v>
      </c>
      <c r="S28" s="47">
        <v>34.812386970320802</v>
      </c>
      <c r="T28" s="47">
        <v>31.342745983385299</v>
      </c>
      <c r="U28" s="49">
        <v>9.9666851052000105</v>
      </c>
    </row>
    <row r="29" spans="1:21" ht="12" thickBot="1">
      <c r="A29" s="71"/>
      <c r="B29" s="60" t="s">
        <v>27</v>
      </c>
      <c r="C29" s="61"/>
      <c r="D29" s="47">
        <v>822101.31740000006</v>
      </c>
      <c r="E29" s="47">
        <v>870502.92960000003</v>
      </c>
      <c r="F29" s="48">
        <v>94.439810533177607</v>
      </c>
      <c r="G29" s="47">
        <v>599966.43099999998</v>
      </c>
      <c r="H29" s="48">
        <v>37.024552528673098</v>
      </c>
      <c r="I29" s="47">
        <v>142034.77160000001</v>
      </c>
      <c r="J29" s="48">
        <v>17.277039775243601</v>
      </c>
      <c r="K29" s="47">
        <v>110196.1688</v>
      </c>
      <c r="L29" s="48">
        <v>18.367055739490201</v>
      </c>
      <c r="M29" s="48">
        <v>0.28892658562191298</v>
      </c>
      <c r="N29" s="47">
        <v>17939841.564199999</v>
      </c>
      <c r="O29" s="47">
        <v>17939841.564199999</v>
      </c>
      <c r="P29" s="47">
        <v>106070</v>
      </c>
      <c r="Q29" s="47">
        <v>105114</v>
      </c>
      <c r="R29" s="48">
        <v>0.90948874555245596</v>
      </c>
      <c r="S29" s="47">
        <v>7.7505545149429604</v>
      </c>
      <c r="T29" s="47">
        <v>7.6392530072112201</v>
      </c>
      <c r="U29" s="49">
        <v>1.43604573733604</v>
      </c>
    </row>
    <row r="30" spans="1:21" ht="12" thickBot="1">
      <c r="A30" s="71"/>
      <c r="B30" s="60" t="s">
        <v>28</v>
      </c>
      <c r="C30" s="61"/>
      <c r="D30" s="47">
        <v>2688788.5611</v>
      </c>
      <c r="E30" s="47">
        <v>2774546.6000999999</v>
      </c>
      <c r="F30" s="48">
        <v>96.909115204736196</v>
      </c>
      <c r="G30" s="47">
        <v>1115944.0193</v>
      </c>
      <c r="H30" s="48">
        <v>140.94296081147499</v>
      </c>
      <c r="I30" s="47">
        <v>359010.31270000001</v>
      </c>
      <c r="J30" s="48">
        <v>13.3521213937747</v>
      </c>
      <c r="K30" s="47">
        <v>184166.6765</v>
      </c>
      <c r="L30" s="48">
        <v>16.503218200454398</v>
      </c>
      <c r="M30" s="48">
        <v>0.94937715944501999</v>
      </c>
      <c r="N30" s="47">
        <v>33720316.876800001</v>
      </c>
      <c r="O30" s="47">
        <v>33720316.876800001</v>
      </c>
      <c r="P30" s="47">
        <v>98182</v>
      </c>
      <c r="Q30" s="47">
        <v>87819</v>
      </c>
      <c r="R30" s="48">
        <v>11.8004076566574</v>
      </c>
      <c r="S30" s="47">
        <v>27.385758704243099</v>
      </c>
      <c r="T30" s="47">
        <v>24.6491501212722</v>
      </c>
      <c r="U30" s="49">
        <v>9.9928163850613707</v>
      </c>
    </row>
    <row r="31" spans="1:21" ht="12" thickBot="1">
      <c r="A31" s="71"/>
      <c r="B31" s="60" t="s">
        <v>29</v>
      </c>
      <c r="C31" s="61"/>
      <c r="D31" s="47">
        <v>1200988.389</v>
      </c>
      <c r="E31" s="47">
        <v>1573277.077</v>
      </c>
      <c r="F31" s="48">
        <v>76.336737282799703</v>
      </c>
      <c r="G31" s="47">
        <v>962065.28410000005</v>
      </c>
      <c r="H31" s="48">
        <v>24.8343962565399</v>
      </c>
      <c r="I31" s="47">
        <v>76919.600999999995</v>
      </c>
      <c r="J31" s="48">
        <v>6.4046914778291004</v>
      </c>
      <c r="K31" s="47">
        <v>31296.124899999999</v>
      </c>
      <c r="L31" s="48">
        <v>3.2530146776138098</v>
      </c>
      <c r="M31" s="48">
        <v>1.45779952776198</v>
      </c>
      <c r="N31" s="47">
        <v>60689522.493900001</v>
      </c>
      <c r="O31" s="47">
        <v>60689522.493900001</v>
      </c>
      <c r="P31" s="47">
        <v>32802</v>
      </c>
      <c r="Q31" s="47">
        <v>28518</v>
      </c>
      <c r="R31" s="48">
        <v>15.022091310751099</v>
      </c>
      <c r="S31" s="47">
        <v>36.613267148344598</v>
      </c>
      <c r="T31" s="47">
        <v>43.422628080510599</v>
      </c>
      <c r="U31" s="49">
        <v>-18.598069668507598</v>
      </c>
    </row>
    <row r="32" spans="1:21" ht="12" thickBot="1">
      <c r="A32" s="71"/>
      <c r="B32" s="60" t="s">
        <v>30</v>
      </c>
      <c r="C32" s="61"/>
      <c r="D32" s="47">
        <v>233476.0368</v>
      </c>
      <c r="E32" s="47">
        <v>245860.79579999999</v>
      </c>
      <c r="F32" s="48">
        <v>94.962694658291696</v>
      </c>
      <c r="G32" s="47">
        <v>159291.09179999999</v>
      </c>
      <c r="H32" s="48">
        <v>46.571935794842801</v>
      </c>
      <c r="I32" s="47">
        <v>53198.398300000001</v>
      </c>
      <c r="J32" s="48">
        <v>22.785378332240001</v>
      </c>
      <c r="K32" s="47">
        <v>40020.4447</v>
      </c>
      <c r="L32" s="48">
        <v>25.124094667044002</v>
      </c>
      <c r="M32" s="48">
        <v>0.32928053895413101</v>
      </c>
      <c r="N32" s="47">
        <v>4061433.0663000001</v>
      </c>
      <c r="O32" s="47">
        <v>4061433.0663000001</v>
      </c>
      <c r="P32" s="47">
        <v>34806</v>
      </c>
      <c r="Q32" s="47">
        <v>31992</v>
      </c>
      <c r="R32" s="48">
        <v>8.7959489872468009</v>
      </c>
      <c r="S32" s="47">
        <v>6.7079249784519899</v>
      </c>
      <c r="T32" s="47">
        <v>6.37070496061515</v>
      </c>
      <c r="U32" s="49">
        <v>5.0271882723807604</v>
      </c>
    </row>
    <row r="33" spans="1:21" ht="12" thickBot="1">
      <c r="A33" s="71"/>
      <c r="B33" s="60" t="s">
        <v>31</v>
      </c>
      <c r="C33" s="61"/>
      <c r="D33" s="47">
        <v>73.077399999999997</v>
      </c>
      <c r="E33" s="50"/>
      <c r="F33" s="50"/>
      <c r="G33" s="47">
        <v>125.7948</v>
      </c>
      <c r="H33" s="48">
        <v>-41.907455634096202</v>
      </c>
      <c r="I33" s="47">
        <v>14.2287</v>
      </c>
      <c r="J33" s="48">
        <v>19.470725559475301</v>
      </c>
      <c r="K33" s="47">
        <v>19.187000000000001</v>
      </c>
      <c r="L33" s="48">
        <v>15.2526177552649</v>
      </c>
      <c r="M33" s="48">
        <v>-0.258419763381456</v>
      </c>
      <c r="N33" s="47">
        <v>1168.0730000000001</v>
      </c>
      <c r="O33" s="47">
        <v>1168.0730000000001</v>
      </c>
      <c r="P33" s="47">
        <v>12</v>
      </c>
      <c r="Q33" s="47">
        <v>10</v>
      </c>
      <c r="R33" s="48">
        <v>20</v>
      </c>
      <c r="S33" s="47">
        <v>6.0897833333333304</v>
      </c>
      <c r="T33" s="47">
        <v>7.3077100000000002</v>
      </c>
      <c r="U33" s="49">
        <v>-19.999507371636099</v>
      </c>
    </row>
    <row r="34" spans="1:21" ht="12" thickBot="1">
      <c r="A34" s="71"/>
      <c r="B34" s="60" t="s">
        <v>32</v>
      </c>
      <c r="C34" s="61"/>
      <c r="D34" s="47">
        <v>643755.13179999997</v>
      </c>
      <c r="E34" s="47">
        <v>691056.8824</v>
      </c>
      <c r="F34" s="48">
        <v>93.155158163576402</v>
      </c>
      <c r="G34" s="47">
        <v>416288.67790000001</v>
      </c>
      <c r="H34" s="48">
        <v>54.641518248219398</v>
      </c>
      <c r="I34" s="47">
        <v>55217.0337</v>
      </c>
      <c r="J34" s="48">
        <v>8.5773349170216306</v>
      </c>
      <c r="K34" s="47">
        <v>38427.747100000001</v>
      </c>
      <c r="L34" s="48">
        <v>9.23103344867598</v>
      </c>
      <c r="M34" s="48">
        <v>0.43690530585385301</v>
      </c>
      <c r="N34" s="47">
        <v>10322234.343699999</v>
      </c>
      <c r="O34" s="47">
        <v>10322234.343699999</v>
      </c>
      <c r="P34" s="47">
        <v>22903</v>
      </c>
      <c r="Q34" s="47">
        <v>19995</v>
      </c>
      <c r="R34" s="48">
        <v>14.543635908977199</v>
      </c>
      <c r="S34" s="47">
        <v>28.107895550801199</v>
      </c>
      <c r="T34" s="47">
        <v>26.198028577144299</v>
      </c>
      <c r="U34" s="49">
        <v>6.7947704238657396</v>
      </c>
    </row>
    <row r="35" spans="1:21" ht="12" thickBot="1">
      <c r="A35" s="71"/>
      <c r="B35" s="60" t="s">
        <v>37</v>
      </c>
      <c r="C35" s="61"/>
      <c r="D35" s="50"/>
      <c r="E35" s="47">
        <v>1826189.1439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</row>
    <row r="36" spans="1:21" ht="12" thickBot="1">
      <c r="A36" s="71"/>
      <c r="B36" s="60" t="s">
        <v>38</v>
      </c>
      <c r="C36" s="61"/>
      <c r="D36" s="50"/>
      <c r="E36" s="47">
        <v>347548.70539999998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39</v>
      </c>
      <c r="C37" s="61"/>
      <c r="D37" s="50"/>
      <c r="E37" s="47">
        <v>924210.35759999999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customHeight="1" thickBot="1">
      <c r="A38" s="71"/>
      <c r="B38" s="60" t="s">
        <v>33</v>
      </c>
      <c r="C38" s="61"/>
      <c r="D38" s="47">
        <v>595489.31530000002</v>
      </c>
      <c r="E38" s="47">
        <v>680258.41480000003</v>
      </c>
      <c r="F38" s="48">
        <v>87.538691524319802</v>
      </c>
      <c r="G38" s="47">
        <v>493245.76</v>
      </c>
      <c r="H38" s="48">
        <v>20.728724621981499</v>
      </c>
      <c r="I38" s="47">
        <v>33475.111100000002</v>
      </c>
      <c r="J38" s="48">
        <v>5.6214461351226204</v>
      </c>
      <c r="K38" s="47">
        <v>25227.358800000002</v>
      </c>
      <c r="L38" s="48">
        <v>5.1145617146308604</v>
      </c>
      <c r="M38" s="48">
        <v>0.326936813535946</v>
      </c>
      <c r="N38" s="47">
        <v>9472669.7116999999</v>
      </c>
      <c r="O38" s="47">
        <v>9472669.7116999999</v>
      </c>
      <c r="P38" s="47">
        <v>832</v>
      </c>
      <c r="Q38" s="47">
        <v>747</v>
      </c>
      <c r="R38" s="48">
        <v>11.3788487282463</v>
      </c>
      <c r="S38" s="47">
        <v>715.732350120192</v>
      </c>
      <c r="T38" s="47">
        <v>706.15453078982603</v>
      </c>
      <c r="U38" s="49">
        <v>1.3381844943515599</v>
      </c>
    </row>
    <row r="39" spans="1:21" ht="12" customHeight="1" thickBot="1">
      <c r="A39" s="71"/>
      <c r="B39" s="60" t="s">
        <v>34</v>
      </c>
      <c r="C39" s="61"/>
      <c r="D39" s="47">
        <v>1413639.8654</v>
      </c>
      <c r="E39" s="47">
        <v>1236557.6950000001</v>
      </c>
      <c r="F39" s="48">
        <v>114.32057486003499</v>
      </c>
      <c r="G39" s="47">
        <v>796072.75399999996</v>
      </c>
      <c r="H39" s="48">
        <v>77.576717491828603</v>
      </c>
      <c r="I39" s="47">
        <v>74558.031400000007</v>
      </c>
      <c r="J39" s="48">
        <v>5.2741885132747903</v>
      </c>
      <c r="K39" s="47">
        <v>63156.639499999997</v>
      </c>
      <c r="L39" s="48">
        <v>7.9335260731709401</v>
      </c>
      <c r="M39" s="48">
        <v>0.18052562628827001</v>
      </c>
      <c r="N39" s="47">
        <v>22404318.169399999</v>
      </c>
      <c r="O39" s="47">
        <v>22404318.169399999</v>
      </c>
      <c r="P39" s="47">
        <v>6346</v>
      </c>
      <c r="Q39" s="47">
        <v>5485</v>
      </c>
      <c r="R39" s="48">
        <v>15.697356426618001</v>
      </c>
      <c r="S39" s="47">
        <v>222.76077299086</v>
      </c>
      <c r="T39" s="47">
        <v>238.140088495898</v>
      </c>
      <c r="U39" s="49">
        <v>-6.9039603780099004</v>
      </c>
    </row>
    <row r="40" spans="1:21" ht="12" thickBot="1">
      <c r="A40" s="71"/>
      <c r="B40" s="60" t="s">
        <v>40</v>
      </c>
      <c r="C40" s="61"/>
      <c r="D40" s="50"/>
      <c r="E40" s="47">
        <v>502417.11009999999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</row>
    <row r="41" spans="1:21" ht="12" thickBot="1">
      <c r="A41" s="71"/>
      <c r="B41" s="60" t="s">
        <v>41</v>
      </c>
      <c r="C41" s="61"/>
      <c r="D41" s="50"/>
      <c r="E41" s="47">
        <v>158923.64490000001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2"/>
      <c r="B42" s="60" t="s">
        <v>35</v>
      </c>
      <c r="C42" s="61"/>
      <c r="D42" s="52">
        <v>156063.79639999999</v>
      </c>
      <c r="E42" s="52">
        <v>0</v>
      </c>
      <c r="F42" s="53"/>
      <c r="G42" s="52">
        <v>63022.824000000001</v>
      </c>
      <c r="H42" s="54">
        <v>147.63059871769599</v>
      </c>
      <c r="I42" s="52">
        <v>22623.6198</v>
      </c>
      <c r="J42" s="54">
        <v>14.4963920664947</v>
      </c>
      <c r="K42" s="52">
        <v>8167.6722</v>
      </c>
      <c r="L42" s="54">
        <v>12.959863874078399</v>
      </c>
      <c r="M42" s="54">
        <v>1.7698981112390899</v>
      </c>
      <c r="N42" s="52">
        <v>1755820.4129000001</v>
      </c>
      <c r="O42" s="52">
        <v>1755820.4129000001</v>
      </c>
      <c r="P42" s="52">
        <v>152</v>
      </c>
      <c r="Q42" s="52">
        <v>87</v>
      </c>
      <c r="R42" s="54">
        <v>74.712643678160902</v>
      </c>
      <c r="S42" s="52">
        <v>1026.7355026315799</v>
      </c>
      <c r="T42" s="52">
        <v>997.00494022988505</v>
      </c>
      <c r="U42" s="55">
        <v>2.8956398532526402</v>
      </c>
    </row>
  </sheetData>
  <mergeCells count="40"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K9" sqref="K9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182301</v>
      </c>
      <c r="D2" s="32">
        <v>2065524.5745512799</v>
      </c>
      <c r="E2" s="32">
        <v>1800071.28434017</v>
      </c>
      <c r="F2" s="32">
        <v>265453.29021111102</v>
      </c>
      <c r="G2" s="32">
        <v>1800071.28434017</v>
      </c>
      <c r="H2" s="32">
        <v>0.12851616169649199</v>
      </c>
    </row>
    <row r="3" spans="1:8" ht="14.25">
      <c r="A3" s="32">
        <v>2</v>
      </c>
      <c r="B3" s="33">
        <v>13</v>
      </c>
      <c r="C3" s="32">
        <v>45642.550999999999</v>
      </c>
      <c r="D3" s="32">
        <v>246207.516077732</v>
      </c>
      <c r="E3" s="32">
        <v>201095.58112855299</v>
      </c>
      <c r="F3" s="32">
        <v>45111.934949179296</v>
      </c>
      <c r="G3" s="32">
        <v>201095.58112855299</v>
      </c>
      <c r="H3" s="32">
        <v>0.183227285940924</v>
      </c>
    </row>
    <row r="4" spans="1:8" ht="14.25">
      <c r="A4" s="32">
        <v>3</v>
      </c>
      <c r="B4" s="33">
        <v>14</v>
      </c>
      <c r="C4" s="32">
        <v>215756</v>
      </c>
      <c r="D4" s="32">
        <v>486698.56849145301</v>
      </c>
      <c r="E4" s="32">
        <v>373781.47898034198</v>
      </c>
      <c r="F4" s="32">
        <v>112917.089511111</v>
      </c>
      <c r="G4" s="32">
        <v>373781.47898034198</v>
      </c>
      <c r="H4" s="32">
        <v>0.23200620840349601</v>
      </c>
    </row>
    <row r="5" spans="1:8" ht="14.25">
      <c r="A5" s="32">
        <v>4</v>
      </c>
      <c r="B5" s="33">
        <v>15</v>
      </c>
      <c r="C5" s="32">
        <v>11547</v>
      </c>
      <c r="D5" s="32">
        <v>152020.68955384599</v>
      </c>
      <c r="E5" s="32">
        <v>128717.52736324799</v>
      </c>
      <c r="F5" s="32">
        <v>23303.162190598301</v>
      </c>
      <c r="G5" s="32">
        <v>128717.52736324799</v>
      </c>
      <c r="H5" s="32">
        <v>0.15328941250687</v>
      </c>
    </row>
    <row r="6" spans="1:8" ht="14.25">
      <c r="A6" s="32">
        <v>5</v>
      </c>
      <c r="B6" s="33">
        <v>16</v>
      </c>
      <c r="C6" s="32">
        <v>6164</v>
      </c>
      <c r="D6" s="32">
        <v>457180.65580769198</v>
      </c>
      <c r="E6" s="32">
        <v>483846.90932991501</v>
      </c>
      <c r="F6" s="32">
        <v>-26666.2535222222</v>
      </c>
      <c r="G6" s="32">
        <v>483846.90932991501</v>
      </c>
      <c r="H6" s="32">
        <v>-5.83276067862308E-2</v>
      </c>
    </row>
    <row r="7" spans="1:8" ht="14.25">
      <c r="A7" s="32">
        <v>6</v>
      </c>
      <c r="B7" s="33">
        <v>17</v>
      </c>
      <c r="C7" s="32">
        <v>35537</v>
      </c>
      <c r="D7" s="32">
        <v>717475.46163076896</v>
      </c>
      <c r="E7" s="32">
        <v>601586.04570940195</v>
      </c>
      <c r="F7" s="32">
        <v>115889.415921368</v>
      </c>
      <c r="G7" s="32">
        <v>601586.04570940195</v>
      </c>
      <c r="H7" s="32">
        <v>0.16152387380323699</v>
      </c>
    </row>
    <row r="8" spans="1:8" ht="14.25">
      <c r="A8" s="32">
        <v>7</v>
      </c>
      <c r="B8" s="33">
        <v>18</v>
      </c>
      <c r="C8" s="32">
        <v>208203</v>
      </c>
      <c r="D8" s="32">
        <v>472542.78484957298</v>
      </c>
      <c r="E8" s="32">
        <v>419294.98075812001</v>
      </c>
      <c r="F8" s="32">
        <v>53247.804091452999</v>
      </c>
      <c r="G8" s="32">
        <v>419294.98075812001</v>
      </c>
      <c r="H8" s="32">
        <v>0.112683561782461</v>
      </c>
    </row>
    <row r="9" spans="1:8" ht="14.25">
      <c r="A9" s="32">
        <v>8</v>
      </c>
      <c r="B9" s="33">
        <v>19</v>
      </c>
      <c r="C9" s="32">
        <v>37362</v>
      </c>
      <c r="D9" s="32">
        <v>237870.959552991</v>
      </c>
      <c r="E9" s="32">
        <v>210923.32232735</v>
      </c>
      <c r="F9" s="32">
        <v>26947.637225641</v>
      </c>
      <c r="G9" s="32">
        <v>210923.32232735</v>
      </c>
      <c r="H9" s="32">
        <v>0.113286789090527</v>
      </c>
    </row>
    <row r="10" spans="1:8" ht="14.25">
      <c r="A10" s="32">
        <v>9</v>
      </c>
      <c r="B10" s="33">
        <v>21</v>
      </c>
      <c r="C10" s="32">
        <v>511745</v>
      </c>
      <c r="D10" s="32">
        <v>2745713.0735999998</v>
      </c>
      <c r="E10" s="32">
        <v>2708213.1179999998</v>
      </c>
      <c r="F10" s="32">
        <v>37499.955600000001</v>
      </c>
      <c r="G10" s="32">
        <v>2708213.1179999998</v>
      </c>
      <c r="H10" s="32">
        <v>1.3657638141640401E-2</v>
      </c>
    </row>
    <row r="11" spans="1:8" ht="14.25">
      <c r="A11" s="32">
        <v>10</v>
      </c>
      <c r="B11" s="33">
        <v>22</v>
      </c>
      <c r="C11" s="32">
        <v>113113.052</v>
      </c>
      <c r="D11" s="32">
        <v>3446235.4937170902</v>
      </c>
      <c r="E11" s="32">
        <v>3617935.7365273498</v>
      </c>
      <c r="F11" s="32">
        <v>-171700.24281025599</v>
      </c>
      <c r="G11" s="32">
        <v>3617935.7365273498</v>
      </c>
      <c r="H11" s="32">
        <v>-4.9822550758149502E-2</v>
      </c>
    </row>
    <row r="12" spans="1:8" ht="14.25">
      <c r="A12" s="32">
        <v>11</v>
      </c>
      <c r="B12" s="33">
        <v>23</v>
      </c>
      <c r="C12" s="32">
        <v>577163.18900000001</v>
      </c>
      <c r="D12" s="32">
        <v>10672563.891065</v>
      </c>
      <c r="E12" s="32">
        <v>9573666.5468401704</v>
      </c>
      <c r="F12" s="32">
        <v>1098897.3442247901</v>
      </c>
      <c r="G12" s="32">
        <v>9573666.5468401704</v>
      </c>
      <c r="H12" s="32">
        <v>0.10296470046384799</v>
      </c>
    </row>
    <row r="13" spans="1:8" ht="14.25">
      <c r="A13" s="32">
        <v>12</v>
      </c>
      <c r="B13" s="33">
        <v>24</v>
      </c>
      <c r="C13" s="32">
        <v>68054.212</v>
      </c>
      <c r="D13" s="32">
        <v>1621663.4656803401</v>
      </c>
      <c r="E13" s="32">
        <v>1454083.1470871801</v>
      </c>
      <c r="F13" s="32">
        <v>167580.318593162</v>
      </c>
      <c r="G13" s="32">
        <v>1454083.1470871801</v>
      </c>
      <c r="H13" s="32">
        <v>0.103338529935283</v>
      </c>
    </row>
    <row r="14" spans="1:8" ht="14.25">
      <c r="A14" s="32">
        <v>13</v>
      </c>
      <c r="B14" s="33">
        <v>25</v>
      </c>
      <c r="C14" s="32">
        <v>174059</v>
      </c>
      <c r="D14" s="32">
        <v>2503817.0109999999</v>
      </c>
      <c r="E14" s="32">
        <v>2330715.3646999998</v>
      </c>
      <c r="F14" s="32">
        <v>173101.64629999999</v>
      </c>
      <c r="G14" s="32">
        <v>2330715.3646999998</v>
      </c>
      <c r="H14" s="32">
        <v>6.9135102740940702E-2</v>
      </c>
    </row>
    <row r="15" spans="1:8" ht="14.25">
      <c r="A15" s="32">
        <v>14</v>
      </c>
      <c r="B15" s="33">
        <v>26</v>
      </c>
      <c r="C15" s="32">
        <v>124636</v>
      </c>
      <c r="D15" s="32">
        <v>1242940.6438018801</v>
      </c>
      <c r="E15" s="32">
        <v>1130321.09992641</v>
      </c>
      <c r="F15" s="32">
        <v>112619.543875471</v>
      </c>
      <c r="G15" s="32">
        <v>1130321.09992641</v>
      </c>
      <c r="H15" s="32">
        <v>9.0607338682716407E-2</v>
      </c>
    </row>
    <row r="16" spans="1:8" ht="14.25">
      <c r="A16" s="32">
        <v>15</v>
      </c>
      <c r="B16" s="33">
        <v>27</v>
      </c>
      <c r="C16" s="32">
        <v>324775.44099999999</v>
      </c>
      <c r="D16" s="32">
        <v>2827199.0925034201</v>
      </c>
      <c r="E16" s="32">
        <v>2499834.95494274</v>
      </c>
      <c r="F16" s="32">
        <v>327364.137560684</v>
      </c>
      <c r="G16" s="32">
        <v>2499834.95494274</v>
      </c>
      <c r="H16" s="32">
        <v>0.11579097433524201</v>
      </c>
    </row>
    <row r="17" spans="1:8" ht="14.25">
      <c r="A17" s="32">
        <v>16</v>
      </c>
      <c r="B17" s="33">
        <v>29</v>
      </c>
      <c r="C17" s="32">
        <v>372891</v>
      </c>
      <c r="D17" s="32">
        <v>4671617.6910128202</v>
      </c>
      <c r="E17" s="32">
        <v>4322017.8249239298</v>
      </c>
      <c r="F17" s="32">
        <v>349599.86608888902</v>
      </c>
      <c r="G17" s="32">
        <v>4322017.8249239298</v>
      </c>
      <c r="H17" s="32">
        <v>7.4834862185200496E-2</v>
      </c>
    </row>
    <row r="18" spans="1:8" ht="14.25">
      <c r="A18" s="32">
        <v>17</v>
      </c>
      <c r="B18" s="33">
        <v>31</v>
      </c>
      <c r="C18" s="32">
        <v>70568.665999999997</v>
      </c>
      <c r="D18" s="32">
        <v>782293.45183349994</v>
      </c>
      <c r="E18" s="32">
        <v>657818.43578653201</v>
      </c>
      <c r="F18" s="32">
        <v>124475.01604696699</v>
      </c>
      <c r="G18" s="32">
        <v>657818.43578653201</v>
      </c>
      <c r="H18" s="32">
        <v>0.15911550295509799</v>
      </c>
    </row>
    <row r="19" spans="1:8" ht="14.25">
      <c r="A19" s="32">
        <v>18</v>
      </c>
      <c r="B19" s="33">
        <v>32</v>
      </c>
      <c r="C19" s="32">
        <v>47417.067000000003</v>
      </c>
      <c r="D19" s="32">
        <v>799827.55693272105</v>
      </c>
      <c r="E19" s="32">
        <v>734540.90630766295</v>
      </c>
      <c r="F19" s="32">
        <v>65286.650625058101</v>
      </c>
      <c r="G19" s="32">
        <v>734540.90630766295</v>
      </c>
      <c r="H19" s="32">
        <v>8.1625908058766503E-2</v>
      </c>
    </row>
    <row r="20" spans="1:8" ht="14.25">
      <c r="A20" s="32">
        <v>19</v>
      </c>
      <c r="B20" s="33">
        <v>33</v>
      </c>
      <c r="C20" s="32">
        <v>99879.495999999999</v>
      </c>
      <c r="D20" s="32">
        <v>2181477.8464450901</v>
      </c>
      <c r="E20" s="32">
        <v>1761829.7844338999</v>
      </c>
      <c r="F20" s="32">
        <v>419648.06201119599</v>
      </c>
      <c r="G20" s="32">
        <v>1761829.7844338999</v>
      </c>
      <c r="H20" s="32">
        <v>0.19236870211404999</v>
      </c>
    </row>
    <row r="21" spans="1:8" ht="14.25">
      <c r="A21" s="32">
        <v>20</v>
      </c>
      <c r="B21" s="33">
        <v>34</v>
      </c>
      <c r="C21" s="32">
        <v>60471.262000000002</v>
      </c>
      <c r="D21" s="32">
        <v>479931.09563696402</v>
      </c>
      <c r="E21" s="32">
        <v>357103.515827253</v>
      </c>
      <c r="F21" s="32">
        <v>122827.57980971099</v>
      </c>
      <c r="G21" s="32">
        <v>357103.515827253</v>
      </c>
      <c r="H21" s="32">
        <v>0.25592752986070599</v>
      </c>
    </row>
    <row r="22" spans="1:8" ht="14.25">
      <c r="A22" s="32">
        <v>21</v>
      </c>
      <c r="B22" s="33">
        <v>35</v>
      </c>
      <c r="C22" s="32">
        <v>69247.990000000005</v>
      </c>
      <c r="D22" s="32">
        <v>1623371.22899735</v>
      </c>
      <c r="E22" s="32">
        <v>1505332.4954188201</v>
      </c>
      <c r="F22" s="32">
        <v>118038.73357852901</v>
      </c>
      <c r="G22" s="32">
        <v>1505332.4954188201</v>
      </c>
      <c r="H22" s="32">
        <v>7.2712101502152293E-2</v>
      </c>
    </row>
    <row r="23" spans="1:8" ht="14.25">
      <c r="A23" s="32">
        <v>22</v>
      </c>
      <c r="B23" s="33">
        <v>36</v>
      </c>
      <c r="C23" s="32">
        <v>200566.182</v>
      </c>
      <c r="D23" s="32">
        <v>822101.32066725695</v>
      </c>
      <c r="E23" s="32">
        <v>680066.53029934096</v>
      </c>
      <c r="F23" s="32">
        <v>142034.79036791599</v>
      </c>
      <c r="G23" s="32">
        <v>680066.53029934096</v>
      </c>
      <c r="H23" s="32">
        <v>0.172770419895</v>
      </c>
    </row>
    <row r="24" spans="1:8" ht="14.25">
      <c r="A24" s="32">
        <v>23</v>
      </c>
      <c r="B24" s="33">
        <v>37</v>
      </c>
      <c r="C24" s="32">
        <v>229648.878</v>
      </c>
      <c r="D24" s="32">
        <v>2688788.56773894</v>
      </c>
      <c r="E24" s="32">
        <v>2329778.2214291901</v>
      </c>
      <c r="F24" s="32">
        <v>359010.346309749</v>
      </c>
      <c r="G24" s="32">
        <v>2329778.2214291901</v>
      </c>
      <c r="H24" s="32">
        <v>0.133521226108027</v>
      </c>
    </row>
    <row r="25" spans="1:8" ht="14.25">
      <c r="A25" s="32">
        <v>24</v>
      </c>
      <c r="B25" s="33">
        <v>38</v>
      </c>
      <c r="C25" s="32">
        <v>223156.62599999999</v>
      </c>
      <c r="D25" s="32">
        <v>1200988.36221504</v>
      </c>
      <c r="E25" s="32">
        <v>1124068.7877035399</v>
      </c>
      <c r="F25" s="32">
        <v>76919.574511504397</v>
      </c>
      <c r="G25" s="32">
        <v>1124068.7877035399</v>
      </c>
      <c r="H25" s="32">
        <v>6.4046894151112102E-2</v>
      </c>
    </row>
    <row r="26" spans="1:8" ht="14.25">
      <c r="A26" s="32">
        <v>25</v>
      </c>
      <c r="B26" s="33">
        <v>39</v>
      </c>
      <c r="C26" s="32">
        <v>136886.766</v>
      </c>
      <c r="D26" s="32">
        <v>233475.87252096701</v>
      </c>
      <c r="E26" s="32">
        <v>180277.64127683599</v>
      </c>
      <c r="F26" s="32">
        <v>53198.2312441307</v>
      </c>
      <c r="G26" s="32">
        <v>180277.64127683599</v>
      </c>
      <c r="H26" s="32">
        <v>0.22785322812897199</v>
      </c>
    </row>
    <row r="27" spans="1:8" ht="14.25">
      <c r="A27" s="32">
        <v>26</v>
      </c>
      <c r="B27" s="33">
        <v>40</v>
      </c>
      <c r="C27" s="32">
        <v>19</v>
      </c>
      <c r="D27" s="32">
        <v>73.077100000000002</v>
      </c>
      <c r="E27" s="32">
        <v>58.848700000000001</v>
      </c>
      <c r="F27" s="32">
        <v>14.228400000000001</v>
      </c>
      <c r="G27" s="32">
        <v>58.848700000000001</v>
      </c>
      <c r="H27" s="32">
        <v>0.19470394966412199</v>
      </c>
    </row>
    <row r="28" spans="1:8" ht="14.25">
      <c r="A28" s="32">
        <v>27</v>
      </c>
      <c r="B28" s="33">
        <v>42</v>
      </c>
      <c r="C28" s="32">
        <v>28714.949000000001</v>
      </c>
      <c r="D28" s="32">
        <v>643755.13190000004</v>
      </c>
      <c r="E28" s="32">
        <v>588538.11159999995</v>
      </c>
      <c r="F28" s="32">
        <v>55217.020299999996</v>
      </c>
      <c r="G28" s="32">
        <v>588538.11159999995</v>
      </c>
      <c r="H28" s="32">
        <v>8.5773328341524305E-2</v>
      </c>
    </row>
    <row r="29" spans="1:8" ht="14.25">
      <c r="A29" s="32">
        <v>28</v>
      </c>
      <c r="B29" s="33">
        <v>75</v>
      </c>
      <c r="C29" s="32">
        <v>862</v>
      </c>
      <c r="D29" s="32">
        <v>595489.31623931602</v>
      </c>
      <c r="E29" s="32">
        <v>562014.20658119698</v>
      </c>
      <c r="F29" s="32">
        <v>33475.109658119698</v>
      </c>
      <c r="G29" s="32">
        <v>562014.20658119698</v>
      </c>
      <c r="H29" s="32">
        <v>5.6214458841217299E-2</v>
      </c>
    </row>
    <row r="30" spans="1:8" ht="14.25">
      <c r="A30" s="32">
        <v>29</v>
      </c>
      <c r="B30" s="33">
        <v>76</v>
      </c>
      <c r="C30" s="32">
        <v>6723</v>
      </c>
      <c r="D30" s="32">
        <v>1413639.8444264999</v>
      </c>
      <c r="E30" s="32">
        <v>1339081.83684103</v>
      </c>
      <c r="F30" s="32">
        <v>74558.007585470099</v>
      </c>
      <c r="G30" s="32">
        <v>1339081.83684103</v>
      </c>
      <c r="H30" s="32">
        <v>5.27418690690045E-2</v>
      </c>
    </row>
    <row r="31" spans="1:8" ht="14.25">
      <c r="A31" s="32">
        <v>30</v>
      </c>
      <c r="B31" s="33">
        <v>99</v>
      </c>
      <c r="C31" s="32">
        <v>152</v>
      </c>
      <c r="D31" s="32">
        <v>156063.79593071601</v>
      </c>
      <c r="E31" s="32">
        <v>133440.177868542</v>
      </c>
      <c r="F31" s="32">
        <v>22623.618062173799</v>
      </c>
      <c r="G31" s="32">
        <v>133440.177868542</v>
      </c>
      <c r="H31" s="32">
        <v>0.14496390996549499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2014-01-26T06:12:35Z</dcterms:modified>
</cp:coreProperties>
</file>