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105" windowWidth="20415" windowHeight="7770"/>
  </bookViews>
  <sheets>
    <sheet name="RMS-RA数据核对" sheetId="2" r:id="rId1"/>
    <sheet name="RA" sheetId="3" r:id="rId2"/>
    <sheet name="RMS" sheetId="4" r:id="rId3"/>
  </sheets>
  <calcPr calcId="125725"/>
</workbook>
</file>

<file path=xl/calcChain.xml><?xml version="1.0" encoding="utf-8"?>
<calcChain xmlns="http://schemas.openxmlformats.org/spreadsheetml/2006/main">
  <c r="F37" i="2"/>
  <c r="F38"/>
  <c r="F33"/>
  <c r="F34"/>
  <c r="E37"/>
  <c r="K37" s="1"/>
  <c r="E38"/>
  <c r="E34"/>
  <c r="E33"/>
  <c r="F39"/>
  <c r="E13"/>
  <c r="F36"/>
  <c r="F35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4"/>
  <c r="E39"/>
  <c r="E36"/>
  <c r="E35"/>
  <c r="G35" s="1"/>
  <c r="E6"/>
  <c r="E7"/>
  <c r="E8"/>
  <c r="E9"/>
  <c r="E10"/>
  <c r="E11"/>
  <c r="E12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K32" s="1"/>
  <c r="E5"/>
  <c r="E4"/>
  <c r="I31"/>
  <c r="I35"/>
  <c r="I36"/>
  <c r="I39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1"/>
  <c r="J35"/>
  <c r="J36"/>
  <c r="J39"/>
  <c r="E3"/>
  <c r="F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A4"/>
  <c r="H30"/>
  <c r="H31"/>
  <c r="H32"/>
  <c r="H33"/>
  <c r="H34"/>
  <c r="H35"/>
  <c r="H36"/>
  <c r="H37"/>
  <c r="H38"/>
  <c r="H39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"/>
  <c r="G36" l="1"/>
  <c r="L36" s="1"/>
  <c r="G31"/>
  <c r="L31" s="1"/>
  <c r="G39"/>
  <c r="L39" s="1"/>
  <c r="G37"/>
  <c r="L37" s="1"/>
  <c r="G33"/>
  <c r="L33" s="1"/>
  <c r="G30"/>
  <c r="L30" s="1"/>
  <c r="G38"/>
  <c r="L38" s="1"/>
  <c r="G34"/>
  <c r="L34" s="1"/>
  <c r="K38"/>
  <c r="K34"/>
  <c r="G29"/>
  <c r="L29" s="1"/>
  <c r="G32"/>
  <c r="L32" s="1"/>
  <c r="K33"/>
  <c r="I3"/>
  <c r="K3" s="1"/>
  <c r="K30"/>
  <c r="K5"/>
  <c r="K7"/>
  <c r="K39"/>
  <c r="G19"/>
  <c r="L19" s="1"/>
  <c r="G11"/>
  <c r="L11" s="1"/>
  <c r="G7"/>
  <c r="L7" s="1"/>
  <c r="G5"/>
  <c r="L5" s="1"/>
  <c r="K36"/>
  <c r="K28"/>
  <c r="K26"/>
  <c r="K24"/>
  <c r="K22"/>
  <c r="K20"/>
  <c r="K18"/>
  <c r="K16"/>
  <c r="K14"/>
  <c r="K12"/>
  <c r="K10"/>
  <c r="K8"/>
  <c r="K6"/>
  <c r="K4"/>
  <c r="K23"/>
  <c r="K21"/>
  <c r="G27"/>
  <c r="L27" s="1"/>
  <c r="G23"/>
  <c r="L23" s="1"/>
  <c r="G21"/>
  <c r="L21" s="1"/>
  <c r="G18"/>
  <c r="L18" s="1"/>
  <c r="K29"/>
  <c r="K15"/>
  <c r="K13"/>
  <c r="G26"/>
  <c r="L26" s="1"/>
  <c r="G15"/>
  <c r="L15" s="1"/>
  <c r="G13"/>
  <c r="L13" s="1"/>
  <c r="G10"/>
  <c r="L10" s="1"/>
  <c r="G4"/>
  <c r="L4" s="1"/>
  <c r="K35"/>
  <c r="K31"/>
  <c r="K27"/>
  <c r="K25"/>
  <c r="K19"/>
  <c r="K17"/>
  <c r="K11"/>
  <c r="K9"/>
  <c r="G25"/>
  <c r="L25" s="1"/>
  <c r="G22"/>
  <c r="L22" s="1"/>
  <c r="G17"/>
  <c r="L17" s="1"/>
  <c r="G14"/>
  <c r="L14" s="1"/>
  <c r="G9"/>
  <c r="L9" s="1"/>
  <c r="G6"/>
  <c r="L6" s="1"/>
  <c r="L35"/>
  <c r="G28"/>
  <c r="L28" s="1"/>
  <c r="G24"/>
  <c r="L24" s="1"/>
  <c r="G20"/>
  <c r="L20" s="1"/>
  <c r="G16"/>
  <c r="L16" s="1"/>
  <c r="G12"/>
  <c r="L12" s="1"/>
  <c r="G8"/>
  <c r="L8" s="1"/>
  <c r="J3"/>
  <c r="G3"/>
  <c r="L3" l="1"/>
</calcChain>
</file>

<file path=xl/sharedStrings.xml><?xml version="1.0" encoding="utf-8"?>
<sst xmlns="http://schemas.openxmlformats.org/spreadsheetml/2006/main" count="113" uniqueCount="71">
  <si>
    <t>日销售总额</t>
  </si>
  <si>
    <t>当日扫描毛利额</t>
  </si>
  <si>
    <t>当日毛利率</t>
  </si>
  <si>
    <t>天</t>
  </si>
  <si>
    <t>部门</t>
  </si>
  <si>
    <t>合计</t>
  </si>
  <si>
    <t>12-家庭用品</t>
  </si>
  <si>
    <t>13-学习、文化用品</t>
  </si>
  <si>
    <t>14-休闲用品</t>
  </si>
  <si>
    <t>15-DIY课</t>
  </si>
  <si>
    <t>16-床上用品</t>
  </si>
  <si>
    <t>17-纺织</t>
  </si>
  <si>
    <t>18-服饰</t>
  </si>
  <si>
    <t>19-鞋类</t>
  </si>
  <si>
    <t>21-饮料</t>
  </si>
  <si>
    <t>22-烟酒</t>
  </si>
  <si>
    <t>23-休闲食品</t>
  </si>
  <si>
    <t>24-冲调饮品</t>
  </si>
  <si>
    <t>25-粮油</t>
  </si>
  <si>
    <t>26-南北罐头</t>
  </si>
  <si>
    <t>27-冷冻冷藏</t>
  </si>
  <si>
    <t>29-日化</t>
  </si>
  <si>
    <t>31-熟食</t>
  </si>
  <si>
    <t>32-水产</t>
  </si>
  <si>
    <t>33-干杂</t>
  </si>
  <si>
    <t>34-面包</t>
  </si>
  <si>
    <t>35-鲜肉</t>
  </si>
  <si>
    <t>36-蔬菜</t>
  </si>
  <si>
    <t>37-水果</t>
  </si>
  <si>
    <t>38-米蛋</t>
  </si>
  <si>
    <t>39-面点</t>
  </si>
  <si>
    <t>40-原材料</t>
  </si>
  <si>
    <t>42-冻品</t>
  </si>
  <si>
    <t>75-手机数码部</t>
  </si>
  <si>
    <t>76-小家电</t>
  </si>
  <si>
    <t>99-专柜</t>
  </si>
  <si>
    <t>41-周转筐</t>
  </si>
  <si>
    <t>71-黑电</t>
  </si>
  <si>
    <t>72-空调</t>
  </si>
  <si>
    <t>73-冰箱</t>
  </si>
  <si>
    <t>77-洗衣机</t>
  </si>
  <si>
    <t>78-厨卫</t>
  </si>
  <si>
    <t>AMT</t>
    <phoneticPr fontId="23" type="noConversion"/>
  </si>
  <si>
    <t>COST</t>
    <phoneticPr fontId="23" type="noConversion"/>
  </si>
  <si>
    <t>成本</t>
    <phoneticPr fontId="23" type="noConversion"/>
  </si>
  <si>
    <t>销售金额差异</t>
    <phoneticPr fontId="23" type="noConversion"/>
  </si>
  <si>
    <t>销售成本差异</t>
    <phoneticPr fontId="23" type="noConversion"/>
  </si>
  <si>
    <t>销售日报表</t>
  </si>
  <si>
    <t>以门店、商品为视角，综合分析销售金额、销售毛利及客流量增长率的变化情况</t>
  </si>
  <si>
    <t>同期日销售总额</t>
  </si>
  <si>
    <t>日销售增长</t>
  </si>
  <si>
    <t>同期扫描毛利额</t>
  </si>
  <si>
    <t>同期日毛利率</t>
  </si>
  <si>
    <t>扫描毛利率增长</t>
  </si>
  <si>
    <t>月初至今销售总额</t>
  </si>
  <si>
    <t>年初至今销售总额</t>
  </si>
  <si>
    <t>客流量增长率</t>
  </si>
  <si>
    <t>当日客单价</t>
  </si>
  <si>
    <t>昨日客单价</t>
  </si>
  <si>
    <t>客单价增长率</t>
  </si>
  <si>
    <t>销售预算金额</t>
  </si>
  <si>
    <t>销售预算完成率</t>
  </si>
  <si>
    <t>客流量</t>
  </si>
  <si>
    <t>昨天客流量</t>
  </si>
  <si>
    <t xml:space="preserve">   </t>
  </si>
  <si>
    <t>DEPT</t>
  </si>
  <si>
    <t>QTY</t>
  </si>
  <si>
    <t>AMT</t>
  </si>
  <si>
    <t>COST</t>
  </si>
  <si>
    <t>PROFIT</t>
  </si>
  <si>
    <t>PROFIT_RATE</t>
  </si>
</sst>
</file>

<file path=xl/styles.xml><?xml version="1.0" encoding="utf-8"?>
<styleSheet xmlns="http://schemas.openxmlformats.org/spreadsheetml/2006/main">
  <numFmts count="2">
    <numFmt numFmtId="176" formatCode="#,##0.00&quot;%&quot;"/>
    <numFmt numFmtId="177" formatCode="0.00_ "/>
  </numFmts>
  <fonts count="3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  <font>
      <sz val="8"/>
      <color rgb="FF000000"/>
      <name val="宋体"/>
      <family val="3"/>
      <charset val="134"/>
    </font>
    <font>
      <sz val="8"/>
      <color theme="1"/>
      <name val="宋体"/>
      <family val="3"/>
      <charset val="134"/>
    </font>
    <font>
      <b/>
      <sz val="10"/>
      <color rgb="FF333399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sz val="10"/>
      <color indexed="64"/>
      <name val="Arial"/>
      <family val="2"/>
    </font>
    <font>
      <b/>
      <sz val="9"/>
      <color indexed="64"/>
      <name val="Segoe UI"/>
      <family val="2"/>
    </font>
    <font>
      <sz val="9"/>
      <color indexed="64"/>
      <name val="Segoe UI"/>
      <family val="2"/>
    </font>
    <font>
      <sz val="8"/>
      <color rgb="FF333399"/>
      <name val="Arial"/>
      <family val="2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3F2EA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/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/>
      <right/>
      <top style="medium">
        <color rgb="FF979991"/>
      </top>
      <bottom style="medium">
        <color rgb="FF979991"/>
      </bottom>
      <diagonal/>
    </border>
    <border>
      <left/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rgb="FF6666CC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</borders>
  <cellStyleXfs count="53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27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30" fillId="0" borderId="0"/>
  </cellStyleXfs>
  <cellXfs count="73">
    <xf numFmtId="0" fontId="0" fillId="0" borderId="0" xfId="0">
      <alignment vertical="center"/>
    </xf>
    <xf numFmtId="0" fontId="20" fillId="0" borderId="0" xfId="0" applyFont="1">
      <alignment vertical="center"/>
    </xf>
    <xf numFmtId="177" fontId="20" fillId="0" borderId="0" xfId="0" applyNumberFormat="1" applyFont="1">
      <alignment vertical="center"/>
    </xf>
    <xf numFmtId="0" fontId="0" fillId="0" borderId="0" xfId="0" applyAlignment="1"/>
    <xf numFmtId="0" fontId="20" fillId="0" borderId="0" xfId="0" applyNumberFormat="1" applyFont="1">
      <alignment vertical="center"/>
    </xf>
    <xf numFmtId="0" fontId="21" fillId="0" borderId="18" xfId="0" applyFont="1" applyBorder="1" applyAlignment="1">
      <alignment wrapText="1"/>
    </xf>
    <xf numFmtId="0" fontId="21" fillId="0" borderId="18" xfId="0" applyNumberFormat="1" applyFont="1" applyBorder="1" applyAlignment="1">
      <alignment wrapText="1"/>
    </xf>
    <xf numFmtId="0" fontId="20" fillId="0" borderId="18" xfId="0" applyFont="1" applyBorder="1" applyAlignment="1">
      <alignment wrapText="1"/>
    </xf>
    <xf numFmtId="0" fontId="20" fillId="0" borderId="18" xfId="0" applyFont="1" applyBorder="1" applyAlignment="1">
      <alignment horizontal="right" vertical="center" wrapText="1"/>
    </xf>
    <xf numFmtId="49" fontId="21" fillId="36" borderId="18" xfId="0" applyNumberFormat="1" applyFont="1" applyFill="1" applyBorder="1" applyAlignment="1">
      <alignment vertical="center" wrapText="1"/>
    </xf>
    <xf numFmtId="49" fontId="24" fillId="37" borderId="18" xfId="0" applyNumberFormat="1" applyFont="1" applyFill="1" applyBorder="1" applyAlignment="1">
      <alignment horizontal="center" vertical="center" wrapText="1"/>
    </xf>
    <xf numFmtId="0" fontId="21" fillId="33" borderId="18" xfId="0" applyFont="1" applyFill="1" applyBorder="1" applyAlignment="1">
      <alignment vertical="center" wrapText="1"/>
    </xf>
    <xf numFmtId="0" fontId="21" fillId="33" borderId="18" xfId="0" applyNumberFormat="1" applyFont="1" applyFill="1" applyBorder="1" applyAlignment="1">
      <alignment vertical="center" wrapText="1"/>
    </xf>
    <xf numFmtId="0" fontId="21" fillId="36" borderId="18" xfId="0" applyFont="1" applyFill="1" applyBorder="1" applyAlignment="1">
      <alignment vertical="center" wrapText="1"/>
    </xf>
    <xf numFmtId="0" fontId="21" fillId="37" borderId="18" xfId="0" applyFont="1" applyFill="1" applyBorder="1" applyAlignment="1">
      <alignment vertical="center" wrapText="1"/>
    </xf>
    <xf numFmtId="4" fontId="21" fillId="36" borderId="18" xfId="0" applyNumberFormat="1" applyFont="1" applyFill="1" applyBorder="1" applyAlignment="1">
      <alignment horizontal="right" vertical="top" wrapText="1"/>
    </xf>
    <xf numFmtId="4" fontId="21" fillId="37" borderId="18" xfId="0" applyNumberFormat="1" applyFont="1" applyFill="1" applyBorder="1" applyAlignment="1">
      <alignment horizontal="right" vertical="top" wrapText="1"/>
    </xf>
    <xf numFmtId="177" fontId="20" fillId="36" borderId="18" xfId="0" applyNumberFormat="1" applyFont="1" applyFill="1" applyBorder="1" applyAlignment="1">
      <alignment horizontal="center" vertical="center"/>
    </xf>
    <xf numFmtId="177" fontId="20" fillId="37" borderId="18" xfId="0" applyNumberFormat="1" applyFont="1" applyFill="1" applyBorder="1" applyAlignment="1">
      <alignment horizontal="center" vertical="center"/>
    </xf>
    <xf numFmtId="177" fontId="25" fillId="0" borderId="18" xfId="0" applyNumberFormat="1" applyFont="1" applyBorder="1">
      <alignment vertical="center"/>
    </xf>
    <xf numFmtId="177" fontId="20" fillId="36" borderId="18" xfId="0" applyNumberFormat="1" applyFont="1" applyFill="1" applyBorder="1">
      <alignment vertical="center"/>
    </xf>
    <xf numFmtId="177" fontId="20" fillId="37" borderId="18" xfId="0" applyNumberFormat="1" applyFont="1" applyFill="1" applyBorder="1">
      <alignment vertical="center"/>
    </xf>
    <xf numFmtId="177" fontId="20" fillId="0" borderId="18" xfId="0" applyNumberFormat="1" applyFont="1" applyBorder="1">
      <alignment vertical="center"/>
    </xf>
    <xf numFmtId="49" fontId="21" fillId="0" borderId="18" xfId="0" applyNumberFormat="1" applyFont="1" applyFill="1" applyBorder="1" applyAlignment="1">
      <alignment vertical="center" wrapText="1"/>
    </xf>
    <xf numFmtId="0" fontId="21" fillId="0" borderId="18" xfId="0" applyFont="1" applyFill="1" applyBorder="1" applyAlignment="1">
      <alignment vertical="center" wrapText="1"/>
    </xf>
    <xf numFmtId="4" fontId="21" fillId="0" borderId="18" xfId="0" applyNumberFormat="1" applyFont="1" applyFill="1" applyBorder="1" applyAlignment="1">
      <alignment horizontal="right" vertical="top" wrapText="1"/>
    </xf>
    <xf numFmtId="0" fontId="20" fillId="0" borderId="0" xfId="0" applyFont="1" applyFill="1">
      <alignment vertical="center"/>
    </xf>
    <xf numFmtId="176" fontId="21" fillId="0" borderId="18" xfId="0" applyNumberFormat="1" applyFont="1" applyFill="1" applyBorder="1" applyAlignment="1">
      <alignment horizontal="right" vertical="top" wrapText="1"/>
    </xf>
    <xf numFmtId="0" fontId="0" fillId="0" borderId="0" xfId="0" applyNumberFormat="1" applyAlignment="1"/>
    <xf numFmtId="1" fontId="0" fillId="0" borderId="0" xfId="0" applyNumberFormat="1" applyAlignment="1"/>
    <xf numFmtId="0" fontId="31" fillId="0" borderId="0" xfId="0" applyNumberFormat="1" applyFont="1" applyAlignment="1"/>
    <xf numFmtId="1" fontId="31" fillId="0" borderId="0" xfId="0" applyNumberFormat="1" applyFont="1" applyAlignment="1"/>
    <xf numFmtId="0" fontId="32" fillId="0" borderId="0" xfId="0" applyNumberFormat="1" applyFont="1" applyAlignment="1"/>
    <xf numFmtId="1" fontId="32" fillId="0" borderId="0" xfId="0" applyNumberFormat="1" applyFont="1" applyAlignment="1"/>
    <xf numFmtId="0" fontId="20" fillId="0" borderId="0" xfId="0" applyFont="1">
      <alignment vertical="center"/>
    </xf>
    <xf numFmtId="0" fontId="26" fillId="0" borderId="0" xfId="0" applyFont="1" applyAlignment="1">
      <alignment horizontal="left" wrapText="1"/>
    </xf>
    <xf numFmtId="0" fontId="33" fillId="0" borderId="19" xfId="0" applyFont="1" applyBorder="1" applyAlignment="1">
      <alignment horizontal="left" vertical="center" wrapText="1"/>
    </xf>
    <xf numFmtId="0" fontId="21" fillId="0" borderId="10" xfId="0" applyFont="1" applyBorder="1" applyAlignment="1">
      <alignment wrapText="1"/>
    </xf>
    <xf numFmtId="0" fontId="20" fillId="0" borderId="11" xfId="0" applyFont="1" applyBorder="1" applyAlignment="1">
      <alignment wrapText="1"/>
    </xf>
    <xf numFmtId="0" fontId="20" fillId="0" borderId="11" xfId="0" applyFont="1" applyBorder="1" applyAlignment="1">
      <alignment horizontal="right" vertical="center" wrapText="1"/>
    </xf>
    <xf numFmtId="49" fontId="21" fillId="33" borderId="10" xfId="0" applyNumberFormat="1" applyFont="1" applyFill="1" applyBorder="1" applyAlignment="1">
      <alignment vertical="center" wrapText="1"/>
    </xf>
    <xf numFmtId="49" fontId="21" fillId="33" borderId="12" xfId="0" applyNumberFormat="1" applyFont="1" applyFill="1" applyBorder="1" applyAlignment="1">
      <alignment vertical="center" wrapText="1"/>
    </xf>
    <xf numFmtId="0" fontId="21" fillId="33" borderId="10" xfId="0" applyFont="1" applyFill="1" applyBorder="1" applyAlignment="1">
      <alignment vertical="center" wrapText="1"/>
    </xf>
    <xf numFmtId="0" fontId="21" fillId="33" borderId="12" xfId="0" applyFont="1" applyFill="1" applyBorder="1" applyAlignment="1">
      <alignment vertical="center" wrapText="1"/>
    </xf>
    <xf numFmtId="4" fontId="22" fillId="34" borderId="10" xfId="0" applyNumberFormat="1" applyFont="1" applyFill="1" applyBorder="1" applyAlignment="1">
      <alignment horizontal="right" vertical="top" wrapText="1"/>
    </xf>
    <xf numFmtId="176" fontId="22" fillId="34" borderId="10" xfId="0" applyNumberFormat="1" applyFont="1" applyFill="1" applyBorder="1" applyAlignment="1">
      <alignment horizontal="right" vertical="top" wrapText="1"/>
    </xf>
    <xf numFmtId="176" fontId="22" fillId="34" borderId="12" xfId="0" applyNumberFormat="1" applyFont="1" applyFill="1" applyBorder="1" applyAlignment="1">
      <alignment horizontal="right" vertical="top" wrapText="1"/>
    </xf>
    <xf numFmtId="4" fontId="21" fillId="35" borderId="10" xfId="0" applyNumberFormat="1" applyFont="1" applyFill="1" applyBorder="1" applyAlignment="1">
      <alignment horizontal="right" vertical="top" wrapText="1"/>
    </xf>
    <xf numFmtId="176" fontId="21" fillId="35" borderId="10" xfId="0" applyNumberFormat="1" applyFont="1" applyFill="1" applyBorder="1" applyAlignment="1">
      <alignment horizontal="right" vertical="top" wrapText="1"/>
    </xf>
    <xf numFmtId="176" fontId="21" fillId="35" borderId="12" xfId="0" applyNumberFormat="1" applyFont="1" applyFill="1" applyBorder="1" applyAlignment="1">
      <alignment horizontal="right" vertical="top" wrapText="1"/>
    </xf>
    <xf numFmtId="0" fontId="21" fillId="35" borderId="10" xfId="0" applyFont="1" applyFill="1" applyBorder="1" applyAlignment="1">
      <alignment horizontal="right" vertical="top" wrapText="1"/>
    </xf>
    <xf numFmtId="0" fontId="21" fillId="35" borderId="12" xfId="0" applyFont="1" applyFill="1" applyBorder="1" applyAlignment="1">
      <alignment horizontal="right" vertical="top" wrapText="1"/>
    </xf>
    <xf numFmtId="4" fontId="21" fillId="35" borderId="13" xfId="0" applyNumberFormat="1" applyFont="1" applyFill="1" applyBorder="1" applyAlignment="1">
      <alignment horizontal="right" vertical="top" wrapText="1"/>
    </xf>
    <xf numFmtId="0" fontId="21" fillId="35" borderId="13" xfId="0" applyFont="1" applyFill="1" applyBorder="1" applyAlignment="1">
      <alignment horizontal="right" vertical="top" wrapText="1"/>
    </xf>
    <xf numFmtId="176" fontId="21" fillId="35" borderId="13" xfId="0" applyNumberFormat="1" applyFont="1" applyFill="1" applyBorder="1" applyAlignment="1">
      <alignment horizontal="right" vertical="top" wrapText="1"/>
    </xf>
    <xf numFmtId="176" fontId="21" fillId="35" borderId="20" xfId="0" applyNumberFormat="1" applyFont="1" applyFill="1" applyBorder="1" applyAlignment="1">
      <alignment horizontal="right" vertical="top" wrapText="1"/>
    </xf>
    <xf numFmtId="49" fontId="21" fillId="33" borderId="18" xfId="0" applyNumberFormat="1" applyFont="1" applyFill="1" applyBorder="1" applyAlignment="1">
      <alignment horizontal="left" vertical="top" wrapText="1"/>
    </xf>
    <xf numFmtId="0" fontId="21" fillId="33" borderId="18" xfId="0" applyFont="1" applyFill="1" applyBorder="1" applyAlignment="1">
      <alignment vertical="center" wrapText="1"/>
    </xf>
    <xf numFmtId="49" fontId="22" fillId="33" borderId="18" xfId="0" applyNumberFormat="1" applyFont="1" applyFill="1" applyBorder="1" applyAlignment="1">
      <alignment horizontal="left" vertical="top" wrapText="1"/>
    </xf>
    <xf numFmtId="14" fontId="21" fillId="33" borderId="18" xfId="0" applyNumberFormat="1" applyFont="1" applyFill="1" applyBorder="1" applyAlignment="1">
      <alignment vertical="center" wrapText="1"/>
    </xf>
    <xf numFmtId="49" fontId="21" fillId="33" borderId="13" xfId="0" applyNumberFormat="1" applyFont="1" applyFill="1" applyBorder="1" applyAlignment="1">
      <alignment horizontal="left" vertical="top" wrapText="1"/>
    </xf>
    <xf numFmtId="49" fontId="21" fillId="33" borderId="15" xfId="0" applyNumberFormat="1" applyFont="1" applyFill="1" applyBorder="1" applyAlignment="1">
      <alignment horizontal="left" vertical="top" wrapText="1"/>
    </xf>
    <xf numFmtId="0" fontId="20" fillId="0" borderId="0" xfId="0" applyFont="1" applyAlignment="1">
      <alignment wrapText="1"/>
    </xf>
    <xf numFmtId="0" fontId="20" fillId="0" borderId="19" xfId="0" applyFont="1" applyBorder="1" applyAlignment="1">
      <alignment wrapText="1"/>
    </xf>
    <xf numFmtId="0" fontId="20" fillId="0" borderId="0" xfId="0" applyFont="1" applyAlignment="1">
      <alignment horizontal="right" vertical="center" wrapText="1"/>
    </xf>
    <xf numFmtId="0" fontId="21" fillId="33" borderId="13" xfId="0" applyFont="1" applyFill="1" applyBorder="1" applyAlignment="1">
      <alignment vertical="center" wrapText="1"/>
    </xf>
    <xf numFmtId="0" fontId="21" fillId="33" borderId="15" xfId="0" applyFont="1" applyFill="1" applyBorder="1" applyAlignment="1">
      <alignment vertical="center" wrapText="1"/>
    </xf>
    <xf numFmtId="49" fontId="22" fillId="33" borderId="13" xfId="0" applyNumberFormat="1" applyFont="1" applyFill="1" applyBorder="1" applyAlignment="1">
      <alignment horizontal="left" vertical="top" wrapText="1"/>
    </xf>
    <xf numFmtId="49" fontId="22" fillId="33" borderId="14" xfId="0" applyNumberFormat="1" applyFont="1" applyFill="1" applyBorder="1" applyAlignment="1">
      <alignment horizontal="left" vertical="top" wrapText="1"/>
    </xf>
    <xf numFmtId="49" fontId="22" fillId="33" borderId="15" xfId="0" applyNumberFormat="1" applyFont="1" applyFill="1" applyBorder="1" applyAlignment="1">
      <alignment horizontal="left" vertical="top" wrapText="1"/>
    </xf>
    <xf numFmtId="14" fontId="21" fillId="33" borderId="12" xfId="0" applyNumberFormat="1" applyFont="1" applyFill="1" applyBorder="1" applyAlignment="1">
      <alignment vertical="center" wrapText="1"/>
    </xf>
    <xf numFmtId="14" fontId="21" fillId="33" borderId="16" xfId="0" applyNumberFormat="1" applyFont="1" applyFill="1" applyBorder="1" applyAlignment="1">
      <alignment vertical="center" wrapText="1"/>
    </xf>
    <xf numFmtId="14" fontId="21" fillId="33" borderId="17" xfId="0" applyNumberFormat="1" applyFont="1" applyFill="1" applyBorder="1" applyAlignment="1">
      <alignment vertical="center" wrapText="1"/>
    </xf>
  </cellXfs>
  <cellStyles count="53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常规 10" xfId="52"/>
    <cellStyle name="常规 2" xfId="44"/>
    <cellStyle name="常规 3" xfId="45"/>
    <cellStyle name="常规 4" xfId="47"/>
    <cellStyle name="常规 5" xfId="46"/>
    <cellStyle name="常规 6" xfId="48"/>
    <cellStyle name="常规 7" xfId="49"/>
    <cellStyle name="常规 8" xfId="50"/>
    <cellStyle name="常规 9" xfId="51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17" Type="http://schemas.openxmlformats.org/officeDocument/2006/relationships/hyperlink" Target="cid:9ef219a32" TargetMode="External"/><Relationship Id="rId299" Type="http://schemas.openxmlformats.org/officeDocument/2006/relationships/hyperlink" Target="cid:fe112e742" TargetMode="External"/><Relationship Id="rId303" Type="http://schemas.openxmlformats.org/officeDocument/2006/relationships/hyperlink" Target="cid:85846372" TargetMode="External"/><Relationship Id="rId21" Type="http://schemas.openxmlformats.org/officeDocument/2006/relationships/hyperlink" Target="cid:97a5ff112" TargetMode="External"/><Relationship Id="rId42" Type="http://schemas.openxmlformats.org/officeDocument/2006/relationships/image" Target="cid:c0d5d5a813" TargetMode="External"/><Relationship Id="rId63" Type="http://schemas.openxmlformats.org/officeDocument/2006/relationships/hyperlink" Target="cid:38d18ad2" TargetMode="External"/><Relationship Id="rId84" Type="http://schemas.openxmlformats.org/officeDocument/2006/relationships/image" Target="cid:2deb17eb13" TargetMode="External"/><Relationship Id="rId138" Type="http://schemas.openxmlformats.org/officeDocument/2006/relationships/image" Target="cid:dc21cebf13" TargetMode="External"/><Relationship Id="rId159" Type="http://schemas.openxmlformats.org/officeDocument/2006/relationships/hyperlink" Target="cid:241931c2" TargetMode="External"/><Relationship Id="rId324" Type="http://schemas.openxmlformats.org/officeDocument/2006/relationships/image" Target="cid:756b0d1e13" TargetMode="External"/><Relationship Id="rId345" Type="http://schemas.openxmlformats.org/officeDocument/2006/relationships/hyperlink" Target="cid:bc84eaec2" TargetMode="External"/><Relationship Id="rId170" Type="http://schemas.openxmlformats.org/officeDocument/2006/relationships/image" Target="cid:1600d1f413" TargetMode="External"/><Relationship Id="rId191" Type="http://schemas.openxmlformats.org/officeDocument/2006/relationships/hyperlink" Target="cid:671668a42" TargetMode="External"/><Relationship Id="rId205" Type="http://schemas.openxmlformats.org/officeDocument/2006/relationships/hyperlink" Target="cid:b45939c82" TargetMode="External"/><Relationship Id="rId226" Type="http://schemas.openxmlformats.org/officeDocument/2006/relationships/image" Target="cid:fd1fb7e513" TargetMode="External"/><Relationship Id="rId247" Type="http://schemas.openxmlformats.org/officeDocument/2006/relationships/hyperlink" Target="cid:49a828292" TargetMode="External"/><Relationship Id="rId107" Type="http://schemas.openxmlformats.org/officeDocument/2006/relationships/hyperlink" Target="cid:847633e82" TargetMode="External"/><Relationship Id="rId268" Type="http://schemas.openxmlformats.org/officeDocument/2006/relationships/image" Target="cid:96e6abaa13" TargetMode="External"/><Relationship Id="rId289" Type="http://schemas.openxmlformats.org/officeDocument/2006/relationships/hyperlink" Target="cid:da5389b52" TargetMode="External"/><Relationship Id="rId11" Type="http://schemas.openxmlformats.org/officeDocument/2006/relationships/hyperlink" Target="cid:78be76a62" TargetMode="External"/><Relationship Id="rId32" Type="http://schemas.openxmlformats.org/officeDocument/2006/relationships/image" Target="cid:a711f73213" TargetMode="External"/><Relationship Id="rId53" Type="http://schemas.openxmlformats.org/officeDocument/2006/relationships/hyperlink" Target="cid:e1e57af62" TargetMode="External"/><Relationship Id="rId74" Type="http://schemas.openxmlformats.org/officeDocument/2006/relationships/image" Target="cid:1338c59c13" TargetMode="External"/><Relationship Id="rId128" Type="http://schemas.openxmlformats.org/officeDocument/2006/relationships/image" Target="cid:b8b36ae913" TargetMode="External"/><Relationship Id="rId149" Type="http://schemas.openxmlformats.org/officeDocument/2006/relationships/hyperlink" Target="cid:ea1527af2" TargetMode="External"/><Relationship Id="rId314" Type="http://schemas.openxmlformats.org/officeDocument/2006/relationships/image" Target="cid:460f5a8f13" TargetMode="External"/><Relationship Id="rId335" Type="http://schemas.openxmlformats.org/officeDocument/2006/relationships/hyperlink" Target="cid:9876b3b82" TargetMode="External"/><Relationship Id="rId356" Type="http://schemas.openxmlformats.org/officeDocument/2006/relationships/image" Target="cid:d64e537713" TargetMode="External"/><Relationship Id="rId5" Type="http://schemas.openxmlformats.org/officeDocument/2006/relationships/hyperlink" Target="cid:738f7e472" TargetMode="External"/><Relationship Id="rId95" Type="http://schemas.openxmlformats.org/officeDocument/2006/relationships/hyperlink" Target="cid:56290cc82" TargetMode="External"/><Relationship Id="rId160" Type="http://schemas.openxmlformats.org/officeDocument/2006/relationships/image" Target="cid:241934713" TargetMode="External"/><Relationship Id="rId181" Type="http://schemas.openxmlformats.org/officeDocument/2006/relationships/hyperlink" Target="cid:482d44f62" TargetMode="External"/><Relationship Id="rId216" Type="http://schemas.openxmlformats.org/officeDocument/2006/relationships/image" Target="cid:d85c69b313" TargetMode="External"/><Relationship Id="rId237" Type="http://schemas.openxmlformats.org/officeDocument/2006/relationships/hyperlink" Target="cid:207b4f192" TargetMode="External"/><Relationship Id="rId258" Type="http://schemas.openxmlformats.org/officeDocument/2006/relationships/image" Target="cid:72d9e8ca13" TargetMode="External"/><Relationship Id="rId279" Type="http://schemas.openxmlformats.org/officeDocument/2006/relationships/hyperlink" Target="cid:c02295e22" TargetMode="External"/><Relationship Id="rId22" Type="http://schemas.openxmlformats.org/officeDocument/2006/relationships/image" Target="cid:97a5ff3513" TargetMode="External"/><Relationship Id="rId43" Type="http://schemas.openxmlformats.org/officeDocument/2006/relationships/hyperlink" Target="cid:c5fc19282" TargetMode="External"/><Relationship Id="rId64" Type="http://schemas.openxmlformats.org/officeDocument/2006/relationships/image" Target="cid:38d18d213" TargetMode="External"/><Relationship Id="rId118" Type="http://schemas.openxmlformats.org/officeDocument/2006/relationships/image" Target="cid:9ef219cb13" TargetMode="External"/><Relationship Id="rId139" Type="http://schemas.openxmlformats.org/officeDocument/2006/relationships/hyperlink" Target="cid:dc24c3602" TargetMode="External"/><Relationship Id="rId290" Type="http://schemas.openxmlformats.org/officeDocument/2006/relationships/image" Target="cid:da5389d113" TargetMode="External"/><Relationship Id="rId304" Type="http://schemas.openxmlformats.org/officeDocument/2006/relationships/image" Target="cid:858465413" TargetMode="External"/><Relationship Id="rId325" Type="http://schemas.openxmlformats.org/officeDocument/2006/relationships/hyperlink" Target="cid:798fdde92" TargetMode="External"/><Relationship Id="rId346" Type="http://schemas.openxmlformats.org/officeDocument/2006/relationships/image" Target="cid:bc84eb1013" TargetMode="External"/><Relationship Id="rId85" Type="http://schemas.openxmlformats.org/officeDocument/2006/relationships/hyperlink" Target="cid:321b9f952" TargetMode="External"/><Relationship Id="rId150" Type="http://schemas.openxmlformats.org/officeDocument/2006/relationships/image" Target="cid:ea1527d513" TargetMode="External"/><Relationship Id="rId171" Type="http://schemas.openxmlformats.org/officeDocument/2006/relationships/hyperlink" Target="cid:16470b822" TargetMode="External"/><Relationship Id="rId192" Type="http://schemas.openxmlformats.org/officeDocument/2006/relationships/image" Target="cid:671668c913" TargetMode="External"/><Relationship Id="rId206" Type="http://schemas.openxmlformats.org/officeDocument/2006/relationships/image" Target="cid:b45939ec13" TargetMode="External"/><Relationship Id="rId227" Type="http://schemas.openxmlformats.org/officeDocument/2006/relationships/hyperlink" Target="cid:fd20b76d2" TargetMode="External"/><Relationship Id="rId248" Type="http://schemas.openxmlformats.org/officeDocument/2006/relationships/image" Target="cid:49a8285213" TargetMode="External"/><Relationship Id="rId269" Type="http://schemas.openxmlformats.org/officeDocument/2006/relationships/hyperlink" Target="cid:b0aaf7b52" TargetMode="External"/><Relationship Id="rId12" Type="http://schemas.openxmlformats.org/officeDocument/2006/relationships/image" Target="cid:78be76ce13" TargetMode="External"/><Relationship Id="rId33" Type="http://schemas.openxmlformats.org/officeDocument/2006/relationships/hyperlink" Target="cid:ac87b7b92" TargetMode="External"/><Relationship Id="rId108" Type="http://schemas.openxmlformats.org/officeDocument/2006/relationships/image" Target="cid:8476340b13" TargetMode="External"/><Relationship Id="rId129" Type="http://schemas.openxmlformats.org/officeDocument/2006/relationships/hyperlink" Target="cid:bd29a17a2" TargetMode="External"/><Relationship Id="rId280" Type="http://schemas.openxmlformats.org/officeDocument/2006/relationships/image" Target="cid:c022960213" TargetMode="External"/><Relationship Id="rId315" Type="http://schemas.openxmlformats.org/officeDocument/2006/relationships/hyperlink" Target="cid:558610092" TargetMode="External"/><Relationship Id="rId336" Type="http://schemas.openxmlformats.org/officeDocument/2006/relationships/image" Target="cid:9876b3db13" TargetMode="External"/><Relationship Id="rId54" Type="http://schemas.openxmlformats.org/officeDocument/2006/relationships/image" Target="cid:e1e57b1713" TargetMode="External"/><Relationship Id="rId75" Type="http://schemas.openxmlformats.org/officeDocument/2006/relationships/hyperlink" Target="cid:185a1b862" TargetMode="External"/><Relationship Id="rId96" Type="http://schemas.openxmlformats.org/officeDocument/2006/relationships/image" Target="cid:56290cef13" TargetMode="External"/><Relationship Id="rId140" Type="http://schemas.openxmlformats.org/officeDocument/2006/relationships/image" Target="cid:dc24c38713" TargetMode="External"/><Relationship Id="rId161" Type="http://schemas.openxmlformats.org/officeDocument/2006/relationships/hyperlink" Target="cid:55eaf9a2" TargetMode="External"/><Relationship Id="rId182" Type="http://schemas.openxmlformats.org/officeDocument/2006/relationships/image" Target="cid:482d451d13" TargetMode="External"/><Relationship Id="rId217" Type="http://schemas.openxmlformats.org/officeDocument/2006/relationships/hyperlink" Target="cid:dd85b6102" TargetMode="External"/><Relationship Id="rId6" Type="http://schemas.openxmlformats.org/officeDocument/2006/relationships/image" Target="cid:738f7e7313" TargetMode="External"/><Relationship Id="rId238" Type="http://schemas.openxmlformats.org/officeDocument/2006/relationships/image" Target="cid:207b4f4113" TargetMode="External"/><Relationship Id="rId259" Type="http://schemas.openxmlformats.org/officeDocument/2006/relationships/hyperlink" Target="cid:72dad9032" TargetMode="External"/><Relationship Id="rId23" Type="http://schemas.openxmlformats.org/officeDocument/2006/relationships/hyperlink" Target="cid:97a883d72" TargetMode="External"/><Relationship Id="rId119" Type="http://schemas.openxmlformats.org/officeDocument/2006/relationships/hyperlink" Target="cid:a36860ed2" TargetMode="External"/><Relationship Id="rId270" Type="http://schemas.openxmlformats.org/officeDocument/2006/relationships/image" Target="cid:b0aaf7de13" TargetMode="External"/><Relationship Id="rId291" Type="http://schemas.openxmlformats.org/officeDocument/2006/relationships/hyperlink" Target="cid:df11ed162" TargetMode="External"/><Relationship Id="rId305" Type="http://schemas.openxmlformats.org/officeDocument/2006/relationships/hyperlink" Target="cid:da577582" TargetMode="External"/><Relationship Id="rId326" Type="http://schemas.openxmlformats.org/officeDocument/2006/relationships/image" Target="cid:798fde1113" TargetMode="External"/><Relationship Id="rId347" Type="http://schemas.openxmlformats.org/officeDocument/2006/relationships/hyperlink" Target="cid:c1af07802" TargetMode="External"/><Relationship Id="rId44" Type="http://schemas.openxmlformats.org/officeDocument/2006/relationships/image" Target="cid:c5fc194a13" TargetMode="External"/><Relationship Id="rId65" Type="http://schemas.openxmlformats.org/officeDocument/2006/relationships/hyperlink" Target="cid:38f9f0f2" TargetMode="External"/><Relationship Id="rId86" Type="http://schemas.openxmlformats.org/officeDocument/2006/relationships/image" Target="cid:321b9fbf13" TargetMode="External"/><Relationship Id="rId130" Type="http://schemas.openxmlformats.org/officeDocument/2006/relationships/image" Target="cid:bd29a19c13" TargetMode="External"/><Relationship Id="rId151" Type="http://schemas.openxmlformats.org/officeDocument/2006/relationships/hyperlink" Target="cid:ecaa39042" TargetMode="External"/><Relationship Id="rId172" Type="http://schemas.openxmlformats.org/officeDocument/2006/relationships/image" Target="cid:16470bac13" TargetMode="External"/><Relationship Id="rId193" Type="http://schemas.openxmlformats.org/officeDocument/2006/relationships/hyperlink" Target="cid:6c3b17e82" TargetMode="External"/><Relationship Id="rId207" Type="http://schemas.openxmlformats.org/officeDocument/2006/relationships/hyperlink" Target="cid:b97944ee2" TargetMode="External"/><Relationship Id="rId228" Type="http://schemas.openxmlformats.org/officeDocument/2006/relationships/image" Target="cid:fd20b79113" TargetMode="External"/><Relationship Id="rId249" Type="http://schemas.openxmlformats.org/officeDocument/2006/relationships/hyperlink" Target="cid:4fda17272" TargetMode="External"/><Relationship Id="rId13" Type="http://schemas.openxmlformats.org/officeDocument/2006/relationships/hyperlink" Target="cid:78c0f45a2" TargetMode="External"/><Relationship Id="rId109" Type="http://schemas.openxmlformats.org/officeDocument/2006/relationships/hyperlink" Target="cid:93cbd5922" TargetMode="External"/><Relationship Id="rId260" Type="http://schemas.openxmlformats.org/officeDocument/2006/relationships/image" Target="cid:72dad92513" TargetMode="External"/><Relationship Id="rId281" Type="http://schemas.openxmlformats.org/officeDocument/2006/relationships/hyperlink" Target="cid:c547f7a92" TargetMode="External"/><Relationship Id="rId316" Type="http://schemas.openxmlformats.org/officeDocument/2006/relationships/image" Target="cid:5586102e13" TargetMode="External"/><Relationship Id="rId337" Type="http://schemas.openxmlformats.org/officeDocument/2006/relationships/hyperlink" Target="cid:9d975cad2" TargetMode="External"/><Relationship Id="rId34" Type="http://schemas.openxmlformats.org/officeDocument/2006/relationships/image" Target="cid:ac87b7df13" TargetMode="External"/><Relationship Id="rId55" Type="http://schemas.openxmlformats.org/officeDocument/2006/relationships/hyperlink" Target="cid:e76dc97e2" TargetMode="External"/><Relationship Id="rId76" Type="http://schemas.openxmlformats.org/officeDocument/2006/relationships/image" Target="cid:185a1bab13" TargetMode="External"/><Relationship Id="rId97" Type="http://schemas.openxmlformats.org/officeDocument/2006/relationships/hyperlink" Target="cid:5b3e82962" TargetMode="External"/><Relationship Id="rId120" Type="http://schemas.openxmlformats.org/officeDocument/2006/relationships/image" Target="cid:a368611313" TargetMode="External"/><Relationship Id="rId141" Type="http://schemas.openxmlformats.org/officeDocument/2006/relationships/hyperlink" Target="cid:e12978772" TargetMode="External"/><Relationship Id="rId7" Type="http://schemas.openxmlformats.org/officeDocument/2006/relationships/hyperlink" Target="cid:7393130e2" TargetMode="External"/><Relationship Id="rId162" Type="http://schemas.openxmlformats.org/officeDocument/2006/relationships/image" Target="cid:55eafc213" TargetMode="External"/><Relationship Id="rId183" Type="http://schemas.openxmlformats.org/officeDocument/2006/relationships/hyperlink" Target="cid:4d58e2842" TargetMode="External"/><Relationship Id="rId218" Type="http://schemas.openxmlformats.org/officeDocument/2006/relationships/image" Target="cid:dd85b63513" TargetMode="External"/><Relationship Id="rId239" Type="http://schemas.openxmlformats.org/officeDocument/2006/relationships/hyperlink" Target="cid:25a2b86c2" TargetMode="External"/><Relationship Id="rId250" Type="http://schemas.openxmlformats.org/officeDocument/2006/relationships/image" Target="cid:4fda174d13" TargetMode="External"/><Relationship Id="rId271" Type="http://schemas.openxmlformats.org/officeDocument/2006/relationships/hyperlink" Target="cid:bb0725832" TargetMode="External"/><Relationship Id="rId292" Type="http://schemas.openxmlformats.org/officeDocument/2006/relationships/image" Target="cid:df11ed3b13" TargetMode="External"/><Relationship Id="rId306" Type="http://schemas.openxmlformats.org/officeDocument/2006/relationships/image" Target="cid:da5777c13" TargetMode="External"/><Relationship Id="rId24" Type="http://schemas.openxmlformats.org/officeDocument/2006/relationships/image" Target="cid:97a883f913" TargetMode="External"/><Relationship Id="rId45" Type="http://schemas.openxmlformats.org/officeDocument/2006/relationships/hyperlink" Target="cid:cb1fd4bc2" TargetMode="External"/><Relationship Id="rId66" Type="http://schemas.openxmlformats.org/officeDocument/2006/relationships/image" Target="cid:38f9f3713" TargetMode="External"/><Relationship Id="rId87" Type="http://schemas.openxmlformats.org/officeDocument/2006/relationships/hyperlink" Target="cid:3c6ac1ec2" TargetMode="External"/><Relationship Id="rId110" Type="http://schemas.openxmlformats.org/officeDocument/2006/relationships/image" Target="cid:93cbd5bb13" TargetMode="External"/><Relationship Id="rId131" Type="http://schemas.openxmlformats.org/officeDocument/2006/relationships/hyperlink" Target="cid:c246514a2" TargetMode="External"/><Relationship Id="rId327" Type="http://schemas.openxmlformats.org/officeDocument/2006/relationships/hyperlink" Target="cid:88fc8e7a2" TargetMode="External"/><Relationship Id="rId348" Type="http://schemas.openxmlformats.org/officeDocument/2006/relationships/image" Target="cid:c1af07a713" TargetMode="External"/><Relationship Id="rId152" Type="http://schemas.openxmlformats.org/officeDocument/2006/relationships/image" Target="cid:ecaa3d3d13" TargetMode="External"/><Relationship Id="rId173" Type="http://schemas.openxmlformats.org/officeDocument/2006/relationships/hyperlink" Target="cid:2421fe292" TargetMode="External"/><Relationship Id="rId194" Type="http://schemas.openxmlformats.org/officeDocument/2006/relationships/image" Target="cid:6c3b181013" TargetMode="External"/><Relationship Id="rId208" Type="http://schemas.openxmlformats.org/officeDocument/2006/relationships/image" Target="cid:b979451613" TargetMode="External"/><Relationship Id="rId229" Type="http://schemas.openxmlformats.org/officeDocument/2006/relationships/hyperlink" Target="cid:196d9852" TargetMode="External"/><Relationship Id="rId240" Type="http://schemas.openxmlformats.org/officeDocument/2006/relationships/image" Target="cid:25a2b89113" TargetMode="External"/><Relationship Id="rId261" Type="http://schemas.openxmlformats.org/officeDocument/2006/relationships/hyperlink" Target="cid:7804080e2" TargetMode="External"/><Relationship Id="rId14" Type="http://schemas.openxmlformats.org/officeDocument/2006/relationships/image" Target="cid:78c0f48013" TargetMode="External"/><Relationship Id="rId35" Type="http://schemas.openxmlformats.org/officeDocument/2006/relationships/hyperlink" Target="cid:bbb2de7c2" TargetMode="External"/><Relationship Id="rId56" Type="http://schemas.openxmlformats.org/officeDocument/2006/relationships/image" Target="cid:e76dc9a413" TargetMode="External"/><Relationship Id="rId77" Type="http://schemas.openxmlformats.org/officeDocument/2006/relationships/hyperlink" Target="cid:27d3d8a42" TargetMode="External"/><Relationship Id="rId100" Type="http://schemas.openxmlformats.org/officeDocument/2006/relationships/image" Target="cid:6fdc690013" TargetMode="External"/><Relationship Id="rId282" Type="http://schemas.openxmlformats.org/officeDocument/2006/relationships/image" Target="cid:c547f7c813" TargetMode="External"/><Relationship Id="rId317" Type="http://schemas.openxmlformats.org/officeDocument/2006/relationships/hyperlink" Target="cid:5588ec4e2" TargetMode="External"/><Relationship Id="rId338" Type="http://schemas.openxmlformats.org/officeDocument/2006/relationships/image" Target="cid:9d975cd113" TargetMode="External"/><Relationship Id="rId8" Type="http://schemas.openxmlformats.org/officeDocument/2006/relationships/image" Target="cid:7393133f13" TargetMode="External"/><Relationship Id="rId98" Type="http://schemas.openxmlformats.org/officeDocument/2006/relationships/image" Target="cid:5b3e82c213" TargetMode="External"/><Relationship Id="rId121" Type="http://schemas.openxmlformats.org/officeDocument/2006/relationships/hyperlink" Target="cid:a88b2f882" TargetMode="External"/><Relationship Id="rId142" Type="http://schemas.openxmlformats.org/officeDocument/2006/relationships/image" Target="cid:e129789e13" TargetMode="External"/><Relationship Id="rId163" Type="http://schemas.openxmlformats.org/officeDocument/2006/relationships/hyperlink" Target="cid:a6fd2d02" TargetMode="External"/><Relationship Id="rId184" Type="http://schemas.openxmlformats.org/officeDocument/2006/relationships/image" Target="cid:4d58e2a713" TargetMode="External"/><Relationship Id="rId219" Type="http://schemas.openxmlformats.org/officeDocument/2006/relationships/hyperlink" Target="cid:e2b490a42" TargetMode="External"/><Relationship Id="rId230" Type="http://schemas.openxmlformats.org/officeDocument/2006/relationships/image" Target="cid:196d9a913" TargetMode="External"/><Relationship Id="rId251" Type="http://schemas.openxmlformats.org/officeDocument/2006/relationships/hyperlink" Target="cid:53f9d4bf2" TargetMode="External"/><Relationship Id="rId25" Type="http://schemas.openxmlformats.org/officeDocument/2006/relationships/hyperlink" Target="cid:97aae1182" TargetMode="External"/><Relationship Id="rId46" Type="http://schemas.openxmlformats.org/officeDocument/2006/relationships/image" Target="cid:cb1fd4e013" TargetMode="External"/><Relationship Id="rId67" Type="http://schemas.openxmlformats.org/officeDocument/2006/relationships/hyperlink" Target="cid:39227402" TargetMode="External"/><Relationship Id="rId272" Type="http://schemas.openxmlformats.org/officeDocument/2006/relationships/image" Target="cid:bb0725a813" TargetMode="External"/><Relationship Id="rId293" Type="http://schemas.openxmlformats.org/officeDocument/2006/relationships/hyperlink" Target="cid:e43b3fa02" TargetMode="External"/><Relationship Id="rId307" Type="http://schemas.openxmlformats.org/officeDocument/2006/relationships/hyperlink" Target="cid:2722c4b82" TargetMode="External"/><Relationship Id="rId328" Type="http://schemas.openxmlformats.org/officeDocument/2006/relationships/image" Target="cid:88fc8e9d13" TargetMode="External"/><Relationship Id="rId349" Type="http://schemas.openxmlformats.org/officeDocument/2006/relationships/hyperlink" Target="cid:c6d730c32" TargetMode="External"/><Relationship Id="rId88" Type="http://schemas.openxmlformats.org/officeDocument/2006/relationships/image" Target="cid:3c6ac21013" TargetMode="External"/><Relationship Id="rId111" Type="http://schemas.openxmlformats.org/officeDocument/2006/relationships/hyperlink" Target="cid:93cf0fcb2" TargetMode="External"/><Relationship Id="rId132" Type="http://schemas.openxmlformats.org/officeDocument/2006/relationships/image" Target="cid:c246516c13" TargetMode="External"/><Relationship Id="rId153" Type="http://schemas.openxmlformats.org/officeDocument/2006/relationships/hyperlink" Target="cid:ed7946d52" TargetMode="External"/><Relationship Id="rId174" Type="http://schemas.openxmlformats.org/officeDocument/2006/relationships/image" Target="cid:2421fe4c13" TargetMode="External"/><Relationship Id="rId195" Type="http://schemas.openxmlformats.org/officeDocument/2006/relationships/hyperlink" Target="cid:957136152" TargetMode="External"/><Relationship Id="rId209" Type="http://schemas.openxmlformats.org/officeDocument/2006/relationships/hyperlink" Target="cid:be9a3ec22" TargetMode="External"/><Relationship Id="rId190" Type="http://schemas.openxmlformats.org/officeDocument/2006/relationships/image" Target="cid:5dbe5bf513" TargetMode="External"/><Relationship Id="rId204" Type="http://schemas.openxmlformats.org/officeDocument/2006/relationships/image" Target="cid:aad101f313" TargetMode="External"/><Relationship Id="rId220" Type="http://schemas.openxmlformats.org/officeDocument/2006/relationships/image" Target="cid:e2b490ca13" TargetMode="External"/><Relationship Id="rId225" Type="http://schemas.openxmlformats.org/officeDocument/2006/relationships/hyperlink" Target="cid:fd1fb7c42" TargetMode="External"/><Relationship Id="rId241" Type="http://schemas.openxmlformats.org/officeDocument/2006/relationships/hyperlink" Target="cid:2accc0ce2" TargetMode="External"/><Relationship Id="rId246" Type="http://schemas.openxmlformats.org/officeDocument/2006/relationships/image" Target="cid:451c38e513" TargetMode="External"/><Relationship Id="rId267" Type="http://schemas.openxmlformats.org/officeDocument/2006/relationships/hyperlink" Target="cid:96e6ab7e2" TargetMode="External"/><Relationship Id="rId288" Type="http://schemas.openxmlformats.org/officeDocument/2006/relationships/image" Target="cid:da32c0b013" TargetMode="External"/><Relationship Id="rId15" Type="http://schemas.openxmlformats.org/officeDocument/2006/relationships/hyperlink" Target="cid:7dde59952" TargetMode="External"/><Relationship Id="rId36" Type="http://schemas.openxmlformats.org/officeDocument/2006/relationships/image" Target="cid:bbb2dea413" TargetMode="External"/><Relationship Id="rId57" Type="http://schemas.openxmlformats.org/officeDocument/2006/relationships/hyperlink" Target="cid:eca839e52" TargetMode="External"/><Relationship Id="rId106" Type="http://schemas.openxmlformats.org/officeDocument/2006/relationships/image" Target="cid:7f5152f613" TargetMode="External"/><Relationship Id="rId127" Type="http://schemas.openxmlformats.org/officeDocument/2006/relationships/hyperlink" Target="cid:b8b36ac52" TargetMode="External"/><Relationship Id="rId262" Type="http://schemas.openxmlformats.org/officeDocument/2006/relationships/image" Target="cid:7804083513" TargetMode="External"/><Relationship Id="rId283" Type="http://schemas.openxmlformats.org/officeDocument/2006/relationships/hyperlink" Target="cid:d51f220c2" TargetMode="External"/><Relationship Id="rId313" Type="http://schemas.openxmlformats.org/officeDocument/2006/relationships/hyperlink" Target="cid:460f5a652" TargetMode="External"/><Relationship Id="rId318" Type="http://schemas.openxmlformats.org/officeDocument/2006/relationships/image" Target="cid:5588ec7013" TargetMode="External"/><Relationship Id="rId339" Type="http://schemas.openxmlformats.org/officeDocument/2006/relationships/hyperlink" Target="cid:ad0a8bb92" TargetMode="External"/><Relationship Id="rId10" Type="http://schemas.openxmlformats.org/officeDocument/2006/relationships/image" Target="cid:7395293113" TargetMode="External"/><Relationship Id="rId31" Type="http://schemas.openxmlformats.org/officeDocument/2006/relationships/hyperlink" Target="cid:a711f70c2" TargetMode="External"/><Relationship Id="rId52" Type="http://schemas.openxmlformats.org/officeDocument/2006/relationships/image" Target="cid:dfd5ecc813" TargetMode="External"/><Relationship Id="rId73" Type="http://schemas.openxmlformats.org/officeDocument/2006/relationships/hyperlink" Target="cid:1338c5792" TargetMode="External"/><Relationship Id="rId78" Type="http://schemas.openxmlformats.org/officeDocument/2006/relationships/image" Target="cid:27d3d8c413" TargetMode="External"/><Relationship Id="rId94" Type="http://schemas.openxmlformats.org/officeDocument/2006/relationships/image" Target="cid:4bad0c6813" TargetMode="External"/><Relationship Id="rId99" Type="http://schemas.openxmlformats.org/officeDocument/2006/relationships/hyperlink" Target="cid:6fdc68d82" TargetMode="External"/><Relationship Id="rId101" Type="http://schemas.openxmlformats.org/officeDocument/2006/relationships/hyperlink" Target="cid:750aa1bc2" TargetMode="External"/><Relationship Id="rId122" Type="http://schemas.openxmlformats.org/officeDocument/2006/relationships/image" Target="cid:a88b2fa613" TargetMode="External"/><Relationship Id="rId143" Type="http://schemas.openxmlformats.org/officeDocument/2006/relationships/hyperlink" Target="cid:e2636a2d2" TargetMode="External"/><Relationship Id="rId148" Type="http://schemas.openxmlformats.org/officeDocument/2006/relationships/image" Target="cid:e39a52ae13" TargetMode="External"/><Relationship Id="rId164" Type="http://schemas.openxmlformats.org/officeDocument/2006/relationships/image" Target="cid:a6fd2fd13" TargetMode="External"/><Relationship Id="rId169" Type="http://schemas.openxmlformats.org/officeDocument/2006/relationships/hyperlink" Target="cid:1600d1d42" TargetMode="External"/><Relationship Id="rId185" Type="http://schemas.openxmlformats.org/officeDocument/2006/relationships/hyperlink" Target="cid:531d4de22" TargetMode="External"/><Relationship Id="rId334" Type="http://schemas.openxmlformats.org/officeDocument/2006/relationships/image" Target="cid:934e91da13" TargetMode="External"/><Relationship Id="rId350" Type="http://schemas.openxmlformats.org/officeDocument/2006/relationships/image" Target="cid:c6d730e813" TargetMode="External"/><Relationship Id="rId355" Type="http://schemas.openxmlformats.org/officeDocument/2006/relationships/hyperlink" Target="cid:d64e53542" TargetMode="External"/><Relationship Id="rId4" Type="http://schemas.openxmlformats.org/officeDocument/2006/relationships/image" Target="../media/image2.jpeg"/><Relationship Id="rId9" Type="http://schemas.openxmlformats.org/officeDocument/2006/relationships/hyperlink" Target="cid:739529052" TargetMode="External"/><Relationship Id="rId180" Type="http://schemas.openxmlformats.org/officeDocument/2006/relationships/image" Target="cid:4307d8dd13" TargetMode="External"/><Relationship Id="rId210" Type="http://schemas.openxmlformats.org/officeDocument/2006/relationships/image" Target="cid:be9a3ee813" TargetMode="External"/><Relationship Id="rId215" Type="http://schemas.openxmlformats.org/officeDocument/2006/relationships/hyperlink" Target="cid:d85c69912" TargetMode="External"/><Relationship Id="rId236" Type="http://schemas.openxmlformats.org/officeDocument/2006/relationships/image" Target="cid:1128430c13" TargetMode="External"/><Relationship Id="rId257" Type="http://schemas.openxmlformats.org/officeDocument/2006/relationships/hyperlink" Target="cid:72d9e8a72" TargetMode="External"/><Relationship Id="rId278" Type="http://schemas.openxmlformats.org/officeDocument/2006/relationships/image" Target="cid:bbbeaa0e13" TargetMode="External"/><Relationship Id="rId26" Type="http://schemas.openxmlformats.org/officeDocument/2006/relationships/image" Target="cid:97aae13713" TargetMode="External"/><Relationship Id="rId231" Type="http://schemas.openxmlformats.org/officeDocument/2006/relationships/hyperlink" Target="cid:7e6335b2" TargetMode="External"/><Relationship Id="rId252" Type="http://schemas.openxmlformats.org/officeDocument/2006/relationships/image" Target="cid:53f9d4e613" TargetMode="External"/><Relationship Id="rId273" Type="http://schemas.openxmlformats.org/officeDocument/2006/relationships/hyperlink" Target="cid:bb0832652" TargetMode="External"/><Relationship Id="rId294" Type="http://schemas.openxmlformats.org/officeDocument/2006/relationships/image" Target="cid:e43b3fc913" TargetMode="External"/><Relationship Id="rId308" Type="http://schemas.openxmlformats.org/officeDocument/2006/relationships/image" Target="cid:2722c4e513" TargetMode="External"/><Relationship Id="rId329" Type="http://schemas.openxmlformats.org/officeDocument/2006/relationships/hyperlink" Target="cid:89df9e5f2" TargetMode="External"/><Relationship Id="rId47" Type="http://schemas.openxmlformats.org/officeDocument/2006/relationships/hyperlink" Target="cid:d0b588612" TargetMode="External"/><Relationship Id="rId68" Type="http://schemas.openxmlformats.org/officeDocument/2006/relationships/image" Target="cid:392276913" TargetMode="External"/><Relationship Id="rId89" Type="http://schemas.openxmlformats.org/officeDocument/2006/relationships/hyperlink" Target="cid:3c6fa8862" TargetMode="External"/><Relationship Id="rId112" Type="http://schemas.openxmlformats.org/officeDocument/2006/relationships/image" Target="cid:93cf0ff613" TargetMode="External"/><Relationship Id="rId133" Type="http://schemas.openxmlformats.org/officeDocument/2006/relationships/hyperlink" Target="cid:c8af4ef42" TargetMode="External"/><Relationship Id="rId154" Type="http://schemas.openxmlformats.org/officeDocument/2006/relationships/image" Target="cid:ed79471e13" TargetMode="External"/><Relationship Id="rId175" Type="http://schemas.openxmlformats.org/officeDocument/2006/relationships/hyperlink" Target="cid:2a30eb842" TargetMode="External"/><Relationship Id="rId340" Type="http://schemas.openxmlformats.org/officeDocument/2006/relationships/image" Target="cid:ad0a8bdd13" TargetMode="External"/><Relationship Id="rId196" Type="http://schemas.openxmlformats.org/officeDocument/2006/relationships/image" Target="cid:9571363a13" TargetMode="External"/><Relationship Id="rId200" Type="http://schemas.openxmlformats.org/officeDocument/2006/relationships/image" Target="cid:9fc12dfe13" TargetMode="External"/><Relationship Id="rId16" Type="http://schemas.openxmlformats.org/officeDocument/2006/relationships/image" Target="cid:7dde59d613" TargetMode="External"/><Relationship Id="rId221" Type="http://schemas.openxmlformats.org/officeDocument/2006/relationships/hyperlink" Target="cid:e7d8c59b2" TargetMode="External"/><Relationship Id="rId242" Type="http://schemas.openxmlformats.org/officeDocument/2006/relationships/image" Target="cid:2accc0ec13" TargetMode="External"/><Relationship Id="rId263" Type="http://schemas.openxmlformats.org/officeDocument/2006/relationships/hyperlink" Target="cid:7d2b2ff72" TargetMode="External"/><Relationship Id="rId284" Type="http://schemas.openxmlformats.org/officeDocument/2006/relationships/image" Target="cid:d51f223613" TargetMode="External"/><Relationship Id="rId319" Type="http://schemas.openxmlformats.org/officeDocument/2006/relationships/hyperlink" Target="cid:64f5efd42" TargetMode="External"/><Relationship Id="rId37" Type="http://schemas.openxmlformats.org/officeDocument/2006/relationships/hyperlink" Target="cid:bbb631c12" TargetMode="External"/><Relationship Id="rId58" Type="http://schemas.openxmlformats.org/officeDocument/2006/relationships/image" Target="cid:eca83a0c13" TargetMode="External"/><Relationship Id="rId79" Type="http://schemas.openxmlformats.org/officeDocument/2006/relationships/hyperlink" Target="cid:27d58f5e2" TargetMode="External"/><Relationship Id="rId102" Type="http://schemas.openxmlformats.org/officeDocument/2006/relationships/image" Target="cid:750aa1e013" TargetMode="External"/><Relationship Id="rId123" Type="http://schemas.openxmlformats.org/officeDocument/2006/relationships/hyperlink" Target="cid:b896ad462" TargetMode="External"/><Relationship Id="rId144" Type="http://schemas.openxmlformats.org/officeDocument/2006/relationships/image" Target="cid:e2636a6713" TargetMode="External"/><Relationship Id="rId330" Type="http://schemas.openxmlformats.org/officeDocument/2006/relationships/image" Target="cid:89dfa1d413" TargetMode="External"/><Relationship Id="rId90" Type="http://schemas.openxmlformats.org/officeDocument/2006/relationships/image" Target="cid:3c6fa8b013" TargetMode="External"/><Relationship Id="rId165" Type="http://schemas.openxmlformats.org/officeDocument/2006/relationships/hyperlink" Target="cid:a9baa6a2" TargetMode="External"/><Relationship Id="rId186" Type="http://schemas.openxmlformats.org/officeDocument/2006/relationships/image" Target="cid:531d4e0813" TargetMode="External"/><Relationship Id="rId351" Type="http://schemas.openxmlformats.org/officeDocument/2006/relationships/hyperlink" Target="cid:cd2d50872" TargetMode="External"/><Relationship Id="rId211" Type="http://schemas.openxmlformats.org/officeDocument/2006/relationships/hyperlink" Target="cid:c607a7f12" TargetMode="External"/><Relationship Id="rId232" Type="http://schemas.openxmlformats.org/officeDocument/2006/relationships/image" Target="cid:7e6338613" TargetMode="External"/><Relationship Id="rId253" Type="http://schemas.openxmlformats.org/officeDocument/2006/relationships/hyperlink" Target="cid:592330e12" TargetMode="External"/><Relationship Id="rId274" Type="http://schemas.openxmlformats.org/officeDocument/2006/relationships/image" Target="cid:bb08328813" TargetMode="External"/><Relationship Id="rId295" Type="http://schemas.openxmlformats.org/officeDocument/2006/relationships/hyperlink" Target="cid:ea6dd0602" TargetMode="External"/><Relationship Id="rId309" Type="http://schemas.openxmlformats.org/officeDocument/2006/relationships/hyperlink" Target="cid:2c4721fe2" TargetMode="External"/><Relationship Id="rId27" Type="http://schemas.openxmlformats.org/officeDocument/2006/relationships/hyperlink" Target="cid:9cc12f202" TargetMode="External"/><Relationship Id="rId48" Type="http://schemas.openxmlformats.org/officeDocument/2006/relationships/image" Target="cid:d0b5888713" TargetMode="External"/><Relationship Id="rId69" Type="http://schemas.openxmlformats.org/officeDocument/2006/relationships/hyperlink" Target="cid:e0ef2af2" TargetMode="External"/><Relationship Id="rId113" Type="http://schemas.openxmlformats.org/officeDocument/2006/relationships/hyperlink" Target="cid:93d06cfe2" TargetMode="External"/><Relationship Id="rId134" Type="http://schemas.openxmlformats.org/officeDocument/2006/relationships/image" Target="cid:c8af4f1913" TargetMode="External"/><Relationship Id="rId320" Type="http://schemas.openxmlformats.org/officeDocument/2006/relationships/image" Target="cid:64f5effa13" TargetMode="External"/><Relationship Id="rId80" Type="http://schemas.openxmlformats.org/officeDocument/2006/relationships/image" Target="cid:27d58f7c13" TargetMode="External"/><Relationship Id="rId155" Type="http://schemas.openxmlformats.org/officeDocument/2006/relationships/hyperlink" Target="cid:f09b1ba62" TargetMode="External"/><Relationship Id="rId176" Type="http://schemas.openxmlformats.org/officeDocument/2006/relationships/image" Target="cid:2a30ebbf13" TargetMode="External"/><Relationship Id="rId197" Type="http://schemas.openxmlformats.org/officeDocument/2006/relationships/hyperlink" Target="cid:9a94d6742" TargetMode="External"/><Relationship Id="rId341" Type="http://schemas.openxmlformats.org/officeDocument/2006/relationships/hyperlink" Target="cid:b23869842" TargetMode="External"/><Relationship Id="rId201" Type="http://schemas.openxmlformats.org/officeDocument/2006/relationships/hyperlink" Target="cid:a60cac882" TargetMode="External"/><Relationship Id="rId222" Type="http://schemas.openxmlformats.org/officeDocument/2006/relationships/image" Target="cid:e7d8c5be13" TargetMode="External"/><Relationship Id="rId243" Type="http://schemas.openxmlformats.org/officeDocument/2006/relationships/hyperlink" Target="cid:2fee70f82" TargetMode="External"/><Relationship Id="rId264" Type="http://schemas.openxmlformats.org/officeDocument/2006/relationships/image" Target="cid:7d2b301d13" TargetMode="External"/><Relationship Id="rId285" Type="http://schemas.openxmlformats.org/officeDocument/2006/relationships/hyperlink" Target="cid:d9df1e0c2" TargetMode="External"/><Relationship Id="rId17" Type="http://schemas.openxmlformats.org/officeDocument/2006/relationships/hyperlink" Target="cid:883802342" TargetMode="External"/><Relationship Id="rId38" Type="http://schemas.openxmlformats.org/officeDocument/2006/relationships/image" Target="cid:bbb631eb13" TargetMode="External"/><Relationship Id="rId59" Type="http://schemas.openxmlformats.org/officeDocument/2006/relationships/hyperlink" Target="cid:ef30262e2" TargetMode="External"/><Relationship Id="rId103" Type="http://schemas.openxmlformats.org/officeDocument/2006/relationships/hyperlink" Target="cid:7a31edb12" TargetMode="External"/><Relationship Id="rId124" Type="http://schemas.openxmlformats.org/officeDocument/2006/relationships/image" Target="cid:b896ad6d13" TargetMode="External"/><Relationship Id="rId310" Type="http://schemas.openxmlformats.org/officeDocument/2006/relationships/image" Target="cid:2c47223813" TargetMode="External"/><Relationship Id="rId70" Type="http://schemas.openxmlformats.org/officeDocument/2006/relationships/image" Target="cid:e0ef2d213" TargetMode="External"/><Relationship Id="rId91" Type="http://schemas.openxmlformats.org/officeDocument/2006/relationships/hyperlink" Target="cid:4babe7622" TargetMode="External"/><Relationship Id="rId145" Type="http://schemas.openxmlformats.org/officeDocument/2006/relationships/hyperlink" Target="cid:e293c4ee2" TargetMode="External"/><Relationship Id="rId166" Type="http://schemas.openxmlformats.org/officeDocument/2006/relationships/image" Target="cid:a9baa8e13" TargetMode="External"/><Relationship Id="rId187" Type="http://schemas.openxmlformats.org/officeDocument/2006/relationships/hyperlink" Target="cid:579a7efa2" TargetMode="External"/><Relationship Id="rId331" Type="http://schemas.openxmlformats.org/officeDocument/2006/relationships/hyperlink" Target="cid:8e511c9c2" TargetMode="External"/><Relationship Id="rId352" Type="http://schemas.openxmlformats.org/officeDocument/2006/relationships/image" Target="cid:cd2d50ae13" TargetMode="External"/><Relationship Id="rId1" Type="http://schemas.openxmlformats.org/officeDocument/2006/relationships/image" Target="../media/image1.jpeg"/><Relationship Id="rId212" Type="http://schemas.openxmlformats.org/officeDocument/2006/relationships/image" Target="cid:c607a81c13" TargetMode="External"/><Relationship Id="rId233" Type="http://schemas.openxmlformats.org/officeDocument/2006/relationships/hyperlink" Target="cid:bf349ae2" TargetMode="External"/><Relationship Id="rId254" Type="http://schemas.openxmlformats.org/officeDocument/2006/relationships/image" Target="cid:5923310913" TargetMode="External"/><Relationship Id="rId28" Type="http://schemas.openxmlformats.org/officeDocument/2006/relationships/image" Target="cid:9cc12f6e13" TargetMode="External"/><Relationship Id="rId49" Type="http://schemas.openxmlformats.org/officeDocument/2006/relationships/hyperlink" Target="cid:dfd4543e2" TargetMode="External"/><Relationship Id="rId114" Type="http://schemas.openxmlformats.org/officeDocument/2006/relationships/image" Target="cid:93d06d3013" TargetMode="External"/><Relationship Id="rId275" Type="http://schemas.openxmlformats.org/officeDocument/2006/relationships/hyperlink" Target="cid:bb0a5c3f2" TargetMode="External"/><Relationship Id="rId296" Type="http://schemas.openxmlformats.org/officeDocument/2006/relationships/image" Target="cid:ea6dd08913" TargetMode="External"/><Relationship Id="rId300" Type="http://schemas.openxmlformats.org/officeDocument/2006/relationships/image" Target="cid:fe112e9913" TargetMode="External"/><Relationship Id="rId60" Type="http://schemas.openxmlformats.org/officeDocument/2006/relationships/image" Target="cid:ef30265413" TargetMode="External"/><Relationship Id="rId81" Type="http://schemas.openxmlformats.org/officeDocument/2006/relationships/hyperlink" Target="cid:27d6fdf22" TargetMode="External"/><Relationship Id="rId135" Type="http://schemas.openxmlformats.org/officeDocument/2006/relationships/hyperlink" Target="cid:dc1f67392" TargetMode="External"/><Relationship Id="rId156" Type="http://schemas.openxmlformats.org/officeDocument/2006/relationships/image" Target="cid:f09b1bd013" TargetMode="External"/><Relationship Id="rId177" Type="http://schemas.openxmlformats.org/officeDocument/2006/relationships/hyperlink" Target="cid:2e6f58082" TargetMode="External"/><Relationship Id="rId198" Type="http://schemas.openxmlformats.org/officeDocument/2006/relationships/image" Target="cid:9a94d69913" TargetMode="External"/><Relationship Id="rId321" Type="http://schemas.openxmlformats.org/officeDocument/2006/relationships/hyperlink" Target="cid:7569af3a2" TargetMode="External"/><Relationship Id="rId342" Type="http://schemas.openxmlformats.org/officeDocument/2006/relationships/image" Target="cid:b23869a713" TargetMode="External"/><Relationship Id="rId202" Type="http://schemas.openxmlformats.org/officeDocument/2006/relationships/image" Target="cid:a60cacae13" TargetMode="External"/><Relationship Id="rId223" Type="http://schemas.openxmlformats.org/officeDocument/2006/relationships/hyperlink" Target="cid:ed01ac172" TargetMode="External"/><Relationship Id="rId244" Type="http://schemas.openxmlformats.org/officeDocument/2006/relationships/image" Target="cid:2fee711c13" TargetMode="External"/><Relationship Id="rId18" Type="http://schemas.openxmlformats.org/officeDocument/2006/relationships/image" Target="cid:8838026613" TargetMode="External"/><Relationship Id="rId39" Type="http://schemas.openxmlformats.org/officeDocument/2006/relationships/hyperlink" Target="cid:bbbaca6d2" TargetMode="External"/><Relationship Id="rId265" Type="http://schemas.openxmlformats.org/officeDocument/2006/relationships/hyperlink" Target="cid:8c9b56672" TargetMode="External"/><Relationship Id="rId286" Type="http://schemas.openxmlformats.org/officeDocument/2006/relationships/image" Target="cid:d9df1e3413" TargetMode="External"/><Relationship Id="rId50" Type="http://schemas.openxmlformats.org/officeDocument/2006/relationships/image" Target="cid:dfd4546613" TargetMode="External"/><Relationship Id="rId104" Type="http://schemas.openxmlformats.org/officeDocument/2006/relationships/image" Target="cid:7a31edd613" TargetMode="External"/><Relationship Id="rId125" Type="http://schemas.openxmlformats.org/officeDocument/2006/relationships/hyperlink" Target="cid:b8993a7d2" TargetMode="External"/><Relationship Id="rId146" Type="http://schemas.openxmlformats.org/officeDocument/2006/relationships/image" Target="cid:e293c51913" TargetMode="External"/><Relationship Id="rId167" Type="http://schemas.openxmlformats.org/officeDocument/2006/relationships/hyperlink" Target="cid:fa4c65f2" TargetMode="External"/><Relationship Id="rId188" Type="http://schemas.openxmlformats.org/officeDocument/2006/relationships/image" Target="cid:579a7f2113" TargetMode="External"/><Relationship Id="rId311" Type="http://schemas.openxmlformats.org/officeDocument/2006/relationships/hyperlink" Target="cid:3176d9812" TargetMode="External"/><Relationship Id="rId332" Type="http://schemas.openxmlformats.org/officeDocument/2006/relationships/image" Target="cid:8e511cc513" TargetMode="External"/><Relationship Id="rId353" Type="http://schemas.openxmlformats.org/officeDocument/2006/relationships/hyperlink" Target="cid:d12328e62" TargetMode="External"/><Relationship Id="rId71" Type="http://schemas.openxmlformats.org/officeDocument/2006/relationships/hyperlink" Target="cid:e111a162" TargetMode="External"/><Relationship Id="rId92" Type="http://schemas.openxmlformats.org/officeDocument/2006/relationships/image" Target="cid:4babe7a413" TargetMode="External"/><Relationship Id="rId213" Type="http://schemas.openxmlformats.org/officeDocument/2006/relationships/hyperlink" Target="cid:c8f5e1192" TargetMode="External"/><Relationship Id="rId234" Type="http://schemas.openxmlformats.org/officeDocument/2006/relationships/image" Target="cid:bf349d213" TargetMode="External"/><Relationship Id="rId2" Type="http://schemas.openxmlformats.org/officeDocument/2006/relationships/hyperlink" Target="cid:650096c02" TargetMode="External"/><Relationship Id="rId29" Type="http://schemas.openxmlformats.org/officeDocument/2006/relationships/hyperlink" Target="cid:a1ed1ff62" TargetMode="External"/><Relationship Id="rId255" Type="http://schemas.openxmlformats.org/officeDocument/2006/relationships/hyperlink" Target="cid:688eac6f2" TargetMode="External"/><Relationship Id="rId276" Type="http://schemas.openxmlformats.org/officeDocument/2006/relationships/image" Target="cid:bb0a5c6213" TargetMode="External"/><Relationship Id="rId297" Type="http://schemas.openxmlformats.org/officeDocument/2006/relationships/hyperlink" Target="cid:f8f29c962" TargetMode="External"/><Relationship Id="rId40" Type="http://schemas.openxmlformats.org/officeDocument/2006/relationships/image" Target="cid:bbbaca8f13" TargetMode="External"/><Relationship Id="rId115" Type="http://schemas.openxmlformats.org/officeDocument/2006/relationships/hyperlink" Target="cid:9917342c2" TargetMode="External"/><Relationship Id="rId136" Type="http://schemas.openxmlformats.org/officeDocument/2006/relationships/image" Target="cid:dc1f676113" TargetMode="External"/><Relationship Id="rId157" Type="http://schemas.openxmlformats.org/officeDocument/2006/relationships/hyperlink" Target="cid:1427462" TargetMode="External"/><Relationship Id="rId178" Type="http://schemas.openxmlformats.org/officeDocument/2006/relationships/image" Target="cid:2e6f582e13" TargetMode="External"/><Relationship Id="rId301" Type="http://schemas.openxmlformats.org/officeDocument/2006/relationships/hyperlink" Target="cid:41f08f92" TargetMode="External"/><Relationship Id="rId322" Type="http://schemas.openxmlformats.org/officeDocument/2006/relationships/image" Target="cid:7569af6313" TargetMode="External"/><Relationship Id="rId343" Type="http://schemas.openxmlformats.org/officeDocument/2006/relationships/hyperlink" Target="cid:b85e622f2" TargetMode="External"/><Relationship Id="rId61" Type="http://schemas.openxmlformats.org/officeDocument/2006/relationships/hyperlink" Target="cid:f456201d2" TargetMode="External"/><Relationship Id="rId82" Type="http://schemas.openxmlformats.org/officeDocument/2006/relationships/image" Target="cid:27d6fe1a13" TargetMode="External"/><Relationship Id="rId199" Type="http://schemas.openxmlformats.org/officeDocument/2006/relationships/hyperlink" Target="cid:9fc12dd62" TargetMode="External"/><Relationship Id="rId203" Type="http://schemas.openxmlformats.org/officeDocument/2006/relationships/hyperlink" Target="cid:aad101cc2" TargetMode="External"/><Relationship Id="rId19" Type="http://schemas.openxmlformats.org/officeDocument/2006/relationships/hyperlink" Target="cid:883d552c2" TargetMode="External"/><Relationship Id="rId224" Type="http://schemas.openxmlformats.org/officeDocument/2006/relationships/image" Target="cid:ed01ac3f13" TargetMode="External"/><Relationship Id="rId245" Type="http://schemas.openxmlformats.org/officeDocument/2006/relationships/hyperlink" Target="cid:451c38c72" TargetMode="External"/><Relationship Id="rId266" Type="http://schemas.openxmlformats.org/officeDocument/2006/relationships/image" Target="cid:8c9b568c13" TargetMode="External"/><Relationship Id="rId287" Type="http://schemas.openxmlformats.org/officeDocument/2006/relationships/hyperlink" Target="cid:da32c0802" TargetMode="External"/><Relationship Id="rId30" Type="http://schemas.openxmlformats.org/officeDocument/2006/relationships/image" Target="cid:a1ed202213" TargetMode="External"/><Relationship Id="rId105" Type="http://schemas.openxmlformats.org/officeDocument/2006/relationships/hyperlink" Target="cid:7f5152d02" TargetMode="External"/><Relationship Id="rId126" Type="http://schemas.openxmlformats.org/officeDocument/2006/relationships/image" Target="cid:b8993aa413" TargetMode="External"/><Relationship Id="rId147" Type="http://schemas.openxmlformats.org/officeDocument/2006/relationships/hyperlink" Target="cid:e39a52552" TargetMode="External"/><Relationship Id="rId168" Type="http://schemas.openxmlformats.org/officeDocument/2006/relationships/image" Target="cid:fa4c68513" TargetMode="External"/><Relationship Id="rId312" Type="http://schemas.openxmlformats.org/officeDocument/2006/relationships/image" Target="cid:3176d9a713" TargetMode="External"/><Relationship Id="rId333" Type="http://schemas.openxmlformats.org/officeDocument/2006/relationships/hyperlink" Target="cid:934e91b52" TargetMode="External"/><Relationship Id="rId354" Type="http://schemas.openxmlformats.org/officeDocument/2006/relationships/image" Target="cid:d123290d13" TargetMode="External"/><Relationship Id="rId51" Type="http://schemas.openxmlformats.org/officeDocument/2006/relationships/hyperlink" Target="cid:dfd5ec9a2" TargetMode="External"/><Relationship Id="rId72" Type="http://schemas.openxmlformats.org/officeDocument/2006/relationships/image" Target="cid:e111a3a13" TargetMode="External"/><Relationship Id="rId93" Type="http://schemas.openxmlformats.org/officeDocument/2006/relationships/hyperlink" Target="cid:4bad0c3a2" TargetMode="External"/><Relationship Id="rId189" Type="http://schemas.openxmlformats.org/officeDocument/2006/relationships/hyperlink" Target="cid:5dbe5bc82" TargetMode="External"/><Relationship Id="rId3" Type="http://schemas.openxmlformats.org/officeDocument/2006/relationships/image" Target="cid:650096f013" TargetMode="External"/><Relationship Id="rId214" Type="http://schemas.openxmlformats.org/officeDocument/2006/relationships/image" Target="cid:c8f5e14113" TargetMode="External"/><Relationship Id="rId235" Type="http://schemas.openxmlformats.org/officeDocument/2006/relationships/hyperlink" Target="cid:112842e72" TargetMode="External"/><Relationship Id="rId256" Type="http://schemas.openxmlformats.org/officeDocument/2006/relationships/image" Target="cid:688eac9213" TargetMode="External"/><Relationship Id="rId277" Type="http://schemas.openxmlformats.org/officeDocument/2006/relationships/hyperlink" Target="cid:bbbea9ec2" TargetMode="External"/><Relationship Id="rId298" Type="http://schemas.openxmlformats.org/officeDocument/2006/relationships/image" Target="cid:f8f29cbf13" TargetMode="External"/><Relationship Id="rId116" Type="http://schemas.openxmlformats.org/officeDocument/2006/relationships/image" Target="cid:9917345813" TargetMode="External"/><Relationship Id="rId137" Type="http://schemas.openxmlformats.org/officeDocument/2006/relationships/hyperlink" Target="cid:dc21ce9c2" TargetMode="External"/><Relationship Id="rId158" Type="http://schemas.openxmlformats.org/officeDocument/2006/relationships/image" Target="cid:14277013" TargetMode="External"/><Relationship Id="rId302" Type="http://schemas.openxmlformats.org/officeDocument/2006/relationships/image" Target="cid:41f092313" TargetMode="External"/><Relationship Id="rId323" Type="http://schemas.openxmlformats.org/officeDocument/2006/relationships/hyperlink" Target="cid:756b0cf62" TargetMode="External"/><Relationship Id="rId344" Type="http://schemas.openxmlformats.org/officeDocument/2006/relationships/image" Target="cid:b85e625313" TargetMode="External"/><Relationship Id="rId20" Type="http://schemas.openxmlformats.org/officeDocument/2006/relationships/image" Target="cid:883d555513" TargetMode="External"/><Relationship Id="rId41" Type="http://schemas.openxmlformats.org/officeDocument/2006/relationships/hyperlink" Target="cid:c0d5d5872" TargetMode="External"/><Relationship Id="rId62" Type="http://schemas.openxmlformats.org/officeDocument/2006/relationships/image" Target="cid:f456204213" TargetMode="External"/><Relationship Id="rId83" Type="http://schemas.openxmlformats.org/officeDocument/2006/relationships/hyperlink" Target="cid:2deb17c02" TargetMode="External"/><Relationship Id="rId179" Type="http://schemas.openxmlformats.org/officeDocument/2006/relationships/hyperlink" Target="cid:4307d8b32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" name="Picture 2" descr="cid:650096f013">
          <a:hlinkClick xmlns:r="http://schemas.openxmlformats.org/officeDocument/2006/relationships" r:id="rId2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" name="Picture 2" descr="cid:738f7e7313">
          <a:hlinkClick xmlns:r="http://schemas.openxmlformats.org/officeDocument/2006/relationships" r:id="rId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" name="Picture 2" descr="cid:7393133f13">
          <a:hlinkClick xmlns:r="http://schemas.openxmlformats.org/officeDocument/2006/relationships" r:id="rId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" name="Picture 2" descr="cid:7395293113">
          <a:hlinkClick xmlns:r="http://schemas.openxmlformats.org/officeDocument/2006/relationships" r:id="rId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"/>
        <a:srcRect/>
        <a:stretch>
          <a:fillRect/>
        </a:stretch>
      </xdr:blipFill>
      <xdr:spPr bwMode="auto">
        <a:xfrm>
          <a:off x="21516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" name="Picture 2" descr="cid:78be76ce13">
          <a:hlinkClick xmlns:r="http://schemas.openxmlformats.org/officeDocument/2006/relationships" r:id="rId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" name="Picture 2" descr="cid:78c0f48013">
          <a:hlinkClick xmlns:r="http://schemas.openxmlformats.org/officeDocument/2006/relationships" r:id="rId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" name="Picture 2" descr="cid:7dde59d613">
          <a:hlinkClick xmlns:r="http://schemas.openxmlformats.org/officeDocument/2006/relationships" r:id="rId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" name="Picture 2" descr="cid:8838026613">
          <a:hlinkClick xmlns:r="http://schemas.openxmlformats.org/officeDocument/2006/relationships" r:id="rId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" name="Picture 2" descr="cid:883d555513">
          <a:hlinkClick xmlns:r="http://schemas.openxmlformats.org/officeDocument/2006/relationships" r:id="rId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" name="Picture 2" descr="cid:97a5ff3513">
          <a:hlinkClick xmlns:r="http://schemas.openxmlformats.org/officeDocument/2006/relationships" r:id="rId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" name="Picture 2" descr="cid:97a883f913">
          <a:hlinkClick xmlns:r="http://schemas.openxmlformats.org/officeDocument/2006/relationships" r:id="rId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" name="Picture 2" descr="cid:97aae13713">
          <a:hlinkClick xmlns:r="http://schemas.openxmlformats.org/officeDocument/2006/relationships" r:id="rId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" name="Picture 2" descr="cid:9cc12f6e13">
          <a:hlinkClick xmlns:r="http://schemas.openxmlformats.org/officeDocument/2006/relationships" r:id="rId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" name="Picture 2" descr="cid:a1ed202213">
          <a:hlinkClick xmlns:r="http://schemas.openxmlformats.org/officeDocument/2006/relationships" r:id="rId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" name="Picture 2" descr="cid:a711f73213">
          <a:hlinkClick xmlns:r="http://schemas.openxmlformats.org/officeDocument/2006/relationships" r:id="rId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" name="Picture 2" descr="cid:ac87b7df13">
          <a:hlinkClick xmlns:r="http://schemas.openxmlformats.org/officeDocument/2006/relationships" r:id="rId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" name="Picture 2" descr="cid:bbb2dea413">
          <a:hlinkClick xmlns:r="http://schemas.openxmlformats.org/officeDocument/2006/relationships" r:id="rId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6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7" name="Picture 2" descr="cid:bbb631eb13">
          <a:hlinkClick xmlns:r="http://schemas.openxmlformats.org/officeDocument/2006/relationships" r:id="rId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8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9" name="Picture 2" descr="cid:bbbaca8f13">
          <a:hlinkClick xmlns:r="http://schemas.openxmlformats.org/officeDocument/2006/relationships" r:id="rId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0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1" name="Picture 2" descr="cid:c0d5d5a813">
          <a:hlinkClick xmlns:r="http://schemas.openxmlformats.org/officeDocument/2006/relationships" r:id="rId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2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3" name="Picture 2" descr="cid:c5fc194a13">
          <a:hlinkClick xmlns:r="http://schemas.openxmlformats.org/officeDocument/2006/relationships" r:id="rId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4"/>
        <a:srcRect/>
        <a:stretch>
          <a:fillRect/>
        </a:stretch>
      </xdr:blipFill>
      <xdr:spPr bwMode="auto">
        <a:xfrm>
          <a:off x="21840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5" name="Picture 2" descr="cid:cb1fd4e013">
          <a:hlinkClick xmlns:r="http://schemas.openxmlformats.org/officeDocument/2006/relationships" r:id="rId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7" name="Picture 2" descr="cid:d0b5888713">
          <a:hlinkClick xmlns:r="http://schemas.openxmlformats.org/officeDocument/2006/relationships" r:id="rId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4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49" name="Picture 2" descr="cid:dfd4546613">
          <a:hlinkClick xmlns:r="http://schemas.openxmlformats.org/officeDocument/2006/relationships" r:id="rId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1" name="Picture 2" descr="cid:dfd5ecc813">
          <a:hlinkClick xmlns:r="http://schemas.openxmlformats.org/officeDocument/2006/relationships" r:id="rId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3" name="Picture 2" descr="cid:e1e57b1713">
          <a:hlinkClick xmlns:r="http://schemas.openxmlformats.org/officeDocument/2006/relationships" r:id="rId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5" name="Picture 2" descr="cid:e76dc9a413">
          <a:hlinkClick xmlns:r="http://schemas.openxmlformats.org/officeDocument/2006/relationships" r:id="rId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7" name="Picture 2" descr="cid:eca83a0c13">
          <a:hlinkClick xmlns:r="http://schemas.openxmlformats.org/officeDocument/2006/relationships" r:id="rId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5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59" name="Picture 2" descr="cid:ef30265413">
          <a:hlinkClick xmlns:r="http://schemas.openxmlformats.org/officeDocument/2006/relationships" r:id="rId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1" name="Picture 2" descr="cid:f456204213">
          <a:hlinkClick xmlns:r="http://schemas.openxmlformats.org/officeDocument/2006/relationships" r:id="rId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3" name="Picture 2" descr="cid:38d18d213">
          <a:hlinkClick xmlns:r="http://schemas.openxmlformats.org/officeDocument/2006/relationships" r:id="rId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5" name="Picture 2" descr="cid:38f9f3713">
          <a:hlinkClick xmlns:r="http://schemas.openxmlformats.org/officeDocument/2006/relationships" r:id="rId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7" name="Picture 2" descr="cid:392276913">
          <a:hlinkClick xmlns:r="http://schemas.openxmlformats.org/officeDocument/2006/relationships" r:id="rId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68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69" name="Picture 2" descr="cid:e0ef2d213">
          <a:hlinkClick xmlns:r="http://schemas.openxmlformats.org/officeDocument/2006/relationships" r:id="rId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0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1" name="Picture 2" descr="cid:e111a3a13">
          <a:hlinkClick xmlns:r="http://schemas.openxmlformats.org/officeDocument/2006/relationships" r:id="rId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2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3" name="Picture 2" descr="cid:1338c59c13">
          <a:hlinkClick xmlns:r="http://schemas.openxmlformats.org/officeDocument/2006/relationships" r:id="rId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4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75" name="Picture 2" descr="cid:185a1bab13">
          <a:hlinkClick xmlns:r="http://schemas.openxmlformats.org/officeDocument/2006/relationships" r:id="rId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6"/>
        <a:srcRect/>
        <a:stretch>
          <a:fillRect/>
        </a:stretch>
      </xdr:blipFill>
      <xdr:spPr bwMode="auto">
        <a:xfrm>
          <a:off x="218979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7" name="Picture 2" descr="cid:27d3d8c413">
          <a:hlinkClick xmlns:r="http://schemas.openxmlformats.org/officeDocument/2006/relationships" r:id="rId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78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79" name="Picture 2" descr="cid:27d58f7c13">
          <a:hlinkClick xmlns:r="http://schemas.openxmlformats.org/officeDocument/2006/relationships" r:id="rId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0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16</xdr:col>
      <xdr:colOff>0</xdr:colOff>
      <xdr:row>0</xdr:row>
      <xdr:rowOff>0</xdr:rowOff>
    </xdr:from>
    <xdr:to>
      <xdr:col>16</xdr:col>
      <xdr:colOff>304800</xdr:colOff>
      <xdr:row>1</xdr:row>
      <xdr:rowOff>142875</xdr:rowOff>
    </xdr:to>
    <xdr:pic>
      <xdr:nvPicPr>
        <xdr:cNvPr id="81" name="Picture 2" descr="cid:27d6fe1a13">
          <a:hlinkClick xmlns:r="http://schemas.openxmlformats.org/officeDocument/2006/relationships" r:id="rId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2"/>
        <a:srcRect/>
        <a:stretch>
          <a:fillRect/>
        </a:stretch>
      </xdr:blipFill>
      <xdr:spPr bwMode="auto">
        <a:xfrm>
          <a:off x="15411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3" name="Picture 2" descr="cid:2deb17eb13">
          <a:hlinkClick xmlns:r="http://schemas.openxmlformats.org/officeDocument/2006/relationships" r:id="rId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5" name="Picture 2" descr="cid:321b9fbf13">
          <a:hlinkClick xmlns:r="http://schemas.openxmlformats.org/officeDocument/2006/relationships" r:id="rId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7" name="Picture 2" descr="cid:3c6ac21013">
          <a:hlinkClick xmlns:r="http://schemas.openxmlformats.org/officeDocument/2006/relationships" r:id="rId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89" name="Picture 2" descr="cid:3c6fa8b013">
          <a:hlinkClick xmlns:r="http://schemas.openxmlformats.org/officeDocument/2006/relationships" r:id="rId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1" name="Picture 2" descr="cid:4babe7a413">
          <a:hlinkClick xmlns:r="http://schemas.openxmlformats.org/officeDocument/2006/relationships" r:id="rId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2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3" name="Picture 2" descr="cid:4bad0c6813">
          <a:hlinkClick xmlns:r="http://schemas.openxmlformats.org/officeDocument/2006/relationships" r:id="rId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4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5" name="Picture 2" descr="cid:56290cef13">
          <a:hlinkClick xmlns:r="http://schemas.openxmlformats.org/officeDocument/2006/relationships" r:id="rId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7" name="Picture 2" descr="cid:5b3e82c213">
          <a:hlinkClick xmlns:r="http://schemas.openxmlformats.org/officeDocument/2006/relationships" r:id="rId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98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99" name="Picture 2" descr="cid:6fdc690013">
          <a:hlinkClick xmlns:r="http://schemas.openxmlformats.org/officeDocument/2006/relationships" r:id="rId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1" name="Picture 2" descr="cid:750aa1e013">
          <a:hlinkClick xmlns:r="http://schemas.openxmlformats.org/officeDocument/2006/relationships" r:id="rId1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3" name="Picture 2" descr="cid:7a31edd613">
          <a:hlinkClick xmlns:r="http://schemas.openxmlformats.org/officeDocument/2006/relationships" r:id="rId1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5" name="Picture 2" descr="cid:7f5152f613">
          <a:hlinkClick xmlns:r="http://schemas.openxmlformats.org/officeDocument/2006/relationships" r:id="rId1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7" name="Picture 2" descr="cid:8476340b13">
          <a:hlinkClick xmlns:r="http://schemas.openxmlformats.org/officeDocument/2006/relationships" r:id="rId1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0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09" name="Picture 2" descr="cid:93cbd5bb13">
          <a:hlinkClick xmlns:r="http://schemas.openxmlformats.org/officeDocument/2006/relationships" r:id="rId1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1" name="Picture 2" descr="cid:93cf0ff613">
          <a:hlinkClick xmlns:r="http://schemas.openxmlformats.org/officeDocument/2006/relationships" r:id="rId1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3" name="Picture 2" descr="cid:93d06d3013">
          <a:hlinkClick xmlns:r="http://schemas.openxmlformats.org/officeDocument/2006/relationships" r:id="rId1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5" name="Picture 2" descr="cid:9917345813">
          <a:hlinkClick xmlns:r="http://schemas.openxmlformats.org/officeDocument/2006/relationships" r:id="rId1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7" name="Picture 2" descr="cid:9ef219cb13">
          <a:hlinkClick xmlns:r="http://schemas.openxmlformats.org/officeDocument/2006/relationships" r:id="rId1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1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19" name="Picture 2" descr="cid:a368611313">
          <a:hlinkClick xmlns:r="http://schemas.openxmlformats.org/officeDocument/2006/relationships" r:id="rId1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1" name="Picture 2" descr="cid:a88b2fa613">
          <a:hlinkClick xmlns:r="http://schemas.openxmlformats.org/officeDocument/2006/relationships" r:id="rId1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3" name="Picture 2" descr="cid:b896ad6d13">
          <a:hlinkClick xmlns:r="http://schemas.openxmlformats.org/officeDocument/2006/relationships" r:id="rId1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5" name="Picture 2" descr="cid:b8993aa413">
          <a:hlinkClick xmlns:r="http://schemas.openxmlformats.org/officeDocument/2006/relationships" r:id="rId1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6"/>
        <a:srcRect/>
        <a:stretch>
          <a:fillRect/>
        </a:stretch>
      </xdr:blipFill>
      <xdr:spPr bwMode="auto">
        <a:xfrm>
          <a:off x="199072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7" name="Picture 2" descr="cid:b8b36ae913">
          <a:hlinkClick xmlns:r="http://schemas.openxmlformats.org/officeDocument/2006/relationships" r:id="rId1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29" name="Picture 2" descr="cid:bd29a19c13">
          <a:hlinkClick xmlns:r="http://schemas.openxmlformats.org/officeDocument/2006/relationships" r:id="rId1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1" name="Picture 2" descr="cid:c246516c13">
          <a:hlinkClick xmlns:r="http://schemas.openxmlformats.org/officeDocument/2006/relationships" r:id="rId1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3" name="Picture 2" descr="cid:c8af4f1913">
          <a:hlinkClick xmlns:r="http://schemas.openxmlformats.org/officeDocument/2006/relationships" r:id="rId1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5" name="Picture 2" descr="cid:dc1f676113">
          <a:hlinkClick xmlns:r="http://schemas.openxmlformats.org/officeDocument/2006/relationships" r:id="rId1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7" name="Picture 2" descr="cid:dc21cebf13">
          <a:hlinkClick xmlns:r="http://schemas.openxmlformats.org/officeDocument/2006/relationships" r:id="rId1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39" name="Picture 2" descr="cid:dc24c38713">
          <a:hlinkClick xmlns:r="http://schemas.openxmlformats.org/officeDocument/2006/relationships" r:id="rId1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1" name="Picture 2" descr="cid:e129789e13">
          <a:hlinkClick xmlns:r="http://schemas.openxmlformats.org/officeDocument/2006/relationships" r:id="rId1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2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3" name="Picture 2" descr="cid:e2636a6713">
          <a:hlinkClick xmlns:r="http://schemas.openxmlformats.org/officeDocument/2006/relationships" r:id="rId1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4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5" name="Picture 2" descr="cid:e293c51913">
          <a:hlinkClick xmlns:r="http://schemas.openxmlformats.org/officeDocument/2006/relationships" r:id="rId1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7" name="Picture 2" descr="cid:e39a52ae13">
          <a:hlinkClick xmlns:r="http://schemas.openxmlformats.org/officeDocument/2006/relationships" r:id="rId1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48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49" name="Picture 2" descr="cid:ea1527d513">
          <a:hlinkClick xmlns:r="http://schemas.openxmlformats.org/officeDocument/2006/relationships" r:id="rId1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0"/>
        <a:srcRect/>
        <a:stretch>
          <a:fillRect/>
        </a:stretch>
      </xdr:blipFill>
      <xdr:spPr bwMode="auto">
        <a:xfrm>
          <a:off x="194881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1" name="Picture 2" descr="cid:ecaa3d3d13">
          <a:hlinkClick xmlns:r="http://schemas.openxmlformats.org/officeDocument/2006/relationships" r:id="rId1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2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3" name="Picture 2" descr="cid:ed79471e13">
          <a:hlinkClick xmlns:r="http://schemas.openxmlformats.org/officeDocument/2006/relationships" r:id="rId1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4"/>
        <a:srcRect/>
        <a:stretch>
          <a:fillRect/>
        </a:stretch>
      </xdr:blipFill>
      <xdr:spPr bwMode="auto">
        <a:xfrm>
          <a:off x="197167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5" name="Picture 2" descr="cid:f09b1bd013">
          <a:hlinkClick xmlns:r="http://schemas.openxmlformats.org/officeDocument/2006/relationships" r:id="rId1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6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7" name="Picture 2" descr="cid:14277013">
          <a:hlinkClick xmlns:r="http://schemas.openxmlformats.org/officeDocument/2006/relationships" r:id="rId1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58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59" name="Picture 2" descr="cid:241934713">
          <a:hlinkClick xmlns:r="http://schemas.openxmlformats.org/officeDocument/2006/relationships" r:id="rId1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0"/>
        <a:srcRect/>
        <a:stretch>
          <a:fillRect/>
        </a:stretch>
      </xdr:blipFill>
      <xdr:spPr bwMode="auto">
        <a:xfrm>
          <a:off x="203168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1" name="Picture 2" descr="cid:55eafc213">
          <a:hlinkClick xmlns:r="http://schemas.openxmlformats.org/officeDocument/2006/relationships" r:id="rId1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2"/>
        <a:srcRect/>
        <a:stretch>
          <a:fillRect/>
        </a:stretch>
      </xdr:blipFill>
      <xdr:spPr bwMode="auto">
        <a:xfrm>
          <a:off x="202025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3" name="Picture 2" descr="cid:a6fd2fd13">
          <a:hlinkClick xmlns:r="http://schemas.openxmlformats.org/officeDocument/2006/relationships" r:id="rId1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4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5" name="Picture 2" descr="cid:a9baa8e13">
          <a:hlinkClick xmlns:r="http://schemas.openxmlformats.org/officeDocument/2006/relationships" r:id="rId1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6"/>
        <a:srcRect/>
        <a:stretch>
          <a:fillRect/>
        </a:stretch>
      </xdr:blipFill>
      <xdr:spPr bwMode="auto">
        <a:xfrm>
          <a:off x="2018347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7" name="Picture 2" descr="cid:fa4c68513">
          <a:hlinkClick xmlns:r="http://schemas.openxmlformats.org/officeDocument/2006/relationships" r:id="rId1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6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69" name="Picture 2" descr="cid:1600d1f413">
          <a:hlinkClick xmlns:r="http://schemas.openxmlformats.org/officeDocument/2006/relationships" r:id="rId1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1" name="Picture 2" descr="cid:16470bac13">
          <a:hlinkClick xmlns:r="http://schemas.openxmlformats.org/officeDocument/2006/relationships" r:id="rId1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3" name="Picture 2" descr="cid:2421fe4c13">
          <a:hlinkClick xmlns:r="http://schemas.openxmlformats.org/officeDocument/2006/relationships" r:id="rId1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5" name="Picture 2" descr="cid:2a30ebbf13">
          <a:hlinkClick xmlns:r="http://schemas.openxmlformats.org/officeDocument/2006/relationships" r:id="rId1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7" name="Picture 2" descr="cid:2e6f582e13">
          <a:hlinkClick xmlns:r="http://schemas.openxmlformats.org/officeDocument/2006/relationships" r:id="rId1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79" name="Picture 2" descr="cid:4307d8dd13">
          <a:hlinkClick xmlns:r="http://schemas.openxmlformats.org/officeDocument/2006/relationships" r:id="rId1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1" name="Picture 2" descr="cid:482d451d13">
          <a:hlinkClick xmlns:r="http://schemas.openxmlformats.org/officeDocument/2006/relationships" r:id="rId1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3" name="Picture 2" descr="cid:4d58e2a713">
          <a:hlinkClick xmlns:r="http://schemas.openxmlformats.org/officeDocument/2006/relationships" r:id="rId1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5" name="Picture 2" descr="cid:531d4e0813">
          <a:hlinkClick xmlns:r="http://schemas.openxmlformats.org/officeDocument/2006/relationships" r:id="rId1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7" name="Picture 2" descr="cid:579a7f2113">
          <a:hlinkClick xmlns:r="http://schemas.openxmlformats.org/officeDocument/2006/relationships" r:id="rId1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8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89" name="Picture 2" descr="cid:5dbe5bf513">
          <a:hlinkClick xmlns:r="http://schemas.openxmlformats.org/officeDocument/2006/relationships" r:id="rId1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1" name="Picture 2" descr="cid:671668c913">
          <a:hlinkClick xmlns:r="http://schemas.openxmlformats.org/officeDocument/2006/relationships" r:id="rId1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2" name="Picture 1" descr="Logo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3" name="Picture 2" descr="cid:6c3b181013">
          <a:hlinkClick xmlns:r="http://schemas.openxmlformats.org/officeDocument/2006/relationships" r:id="rId1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4"/>
        <a:srcRect/>
        <a:stretch>
          <a:fillRect/>
        </a:stretch>
      </xdr:blipFill>
      <xdr:spPr bwMode="auto">
        <a:xfrm>
          <a:off x="21193125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5" name="Picture 2" descr="cid:9571363a13">
          <a:hlinkClick xmlns:r="http://schemas.openxmlformats.org/officeDocument/2006/relationships" r:id="rId1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7" name="Picture 2" descr="cid:9a94d69913">
          <a:hlinkClick xmlns:r="http://schemas.openxmlformats.org/officeDocument/2006/relationships" r:id="rId1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19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1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199" name="Picture 2" descr="cid:9fc12dfe13">
          <a:hlinkClick xmlns:r="http://schemas.openxmlformats.org/officeDocument/2006/relationships" r:id="rId1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1" name="Picture 2" descr="cid:a60cacae13">
          <a:hlinkClick xmlns:r="http://schemas.openxmlformats.org/officeDocument/2006/relationships" r:id="rId2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3" name="Picture 2" descr="cid:aad101f313">
          <a:hlinkClick xmlns:r="http://schemas.openxmlformats.org/officeDocument/2006/relationships" r:id="rId2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5" name="Picture 2" descr="cid:b45939ec13">
          <a:hlinkClick xmlns:r="http://schemas.openxmlformats.org/officeDocument/2006/relationships" r:id="rId2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6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7" name="Picture 2" descr="cid:b979451613">
          <a:hlinkClick xmlns:r="http://schemas.openxmlformats.org/officeDocument/2006/relationships" r:id="rId2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09" name="Picture 2" descr="cid:be9a3ee813">
          <a:hlinkClick xmlns:r="http://schemas.openxmlformats.org/officeDocument/2006/relationships" r:id="rId2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1" name="Picture 2" descr="cid:c607a81c13">
          <a:hlinkClick xmlns:r="http://schemas.openxmlformats.org/officeDocument/2006/relationships" r:id="rId2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3" name="Picture 2" descr="cid:c8f5e14113">
          <a:hlinkClick xmlns:r="http://schemas.openxmlformats.org/officeDocument/2006/relationships" r:id="rId2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5" name="Picture 2" descr="cid:d85c69b313">
          <a:hlinkClick xmlns:r="http://schemas.openxmlformats.org/officeDocument/2006/relationships" r:id="rId2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7" name="Picture 2" descr="cid:dd85b63513">
          <a:hlinkClick xmlns:r="http://schemas.openxmlformats.org/officeDocument/2006/relationships" r:id="rId2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1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19" name="Picture 2" descr="cid:e2b490ca13">
          <a:hlinkClick xmlns:r="http://schemas.openxmlformats.org/officeDocument/2006/relationships" r:id="rId2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1" name="Picture 2" descr="cid:e7d8c5be13">
          <a:hlinkClick xmlns:r="http://schemas.openxmlformats.org/officeDocument/2006/relationships" r:id="rId2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3" name="Picture 2" descr="cid:ed01ac3f13">
          <a:hlinkClick xmlns:r="http://schemas.openxmlformats.org/officeDocument/2006/relationships" r:id="rId2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5" name="Picture 2" descr="cid:fd1fb7e513">
          <a:hlinkClick xmlns:r="http://schemas.openxmlformats.org/officeDocument/2006/relationships" r:id="rId2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7" name="Picture 2" descr="cid:fd20b79113">
          <a:hlinkClick xmlns:r="http://schemas.openxmlformats.org/officeDocument/2006/relationships" r:id="rId2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2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29" name="Picture 2" descr="cid:196d9a913">
          <a:hlinkClick xmlns:r="http://schemas.openxmlformats.org/officeDocument/2006/relationships" r:id="rId2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1" name="Picture 2" descr="cid:7e6338613">
          <a:hlinkClick xmlns:r="http://schemas.openxmlformats.org/officeDocument/2006/relationships" r:id="rId2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3" name="Picture 2" descr="cid:bf349d213">
          <a:hlinkClick xmlns:r="http://schemas.openxmlformats.org/officeDocument/2006/relationships" r:id="rId2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5" name="Picture 2" descr="cid:1128430c13">
          <a:hlinkClick xmlns:r="http://schemas.openxmlformats.org/officeDocument/2006/relationships" r:id="rId2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7" name="Picture 2" descr="cid:207b4f4113">
          <a:hlinkClick xmlns:r="http://schemas.openxmlformats.org/officeDocument/2006/relationships" r:id="rId2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3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39" name="Picture 2" descr="cid:25a2b89113">
          <a:hlinkClick xmlns:r="http://schemas.openxmlformats.org/officeDocument/2006/relationships" r:id="rId2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1" name="Picture 2" descr="cid:2accc0ec13">
          <a:hlinkClick xmlns:r="http://schemas.openxmlformats.org/officeDocument/2006/relationships" r:id="rId2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3" name="Picture 2" descr="cid:2fee711c13">
          <a:hlinkClick xmlns:r="http://schemas.openxmlformats.org/officeDocument/2006/relationships" r:id="rId2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5" name="Picture 2" descr="cid:451c38e513">
          <a:hlinkClick xmlns:r="http://schemas.openxmlformats.org/officeDocument/2006/relationships" r:id="rId2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7" name="Picture 2" descr="cid:49a8285213">
          <a:hlinkClick xmlns:r="http://schemas.openxmlformats.org/officeDocument/2006/relationships" r:id="rId2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4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49" name="Picture 2" descr="cid:4fda174d13">
          <a:hlinkClick xmlns:r="http://schemas.openxmlformats.org/officeDocument/2006/relationships" r:id="rId2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1" name="Picture 2" descr="cid:53f9d4e613">
          <a:hlinkClick xmlns:r="http://schemas.openxmlformats.org/officeDocument/2006/relationships" r:id="rId2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3" name="Picture 2" descr="cid:5923310913">
          <a:hlinkClick xmlns:r="http://schemas.openxmlformats.org/officeDocument/2006/relationships" r:id="rId2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5" name="Picture 2" descr="cid:688eac9213">
          <a:hlinkClick xmlns:r="http://schemas.openxmlformats.org/officeDocument/2006/relationships" r:id="rId2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7" name="Picture 2" descr="cid:72d9e8ca13">
          <a:hlinkClick xmlns:r="http://schemas.openxmlformats.org/officeDocument/2006/relationships" r:id="rId25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5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5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59" name="Picture 2" descr="cid:72dad92513">
          <a:hlinkClick xmlns:r="http://schemas.openxmlformats.org/officeDocument/2006/relationships" r:id="rId25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0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1" name="Picture 2" descr="cid:7804083513">
          <a:hlinkClick xmlns:r="http://schemas.openxmlformats.org/officeDocument/2006/relationships" r:id="rId26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3" name="Picture 2" descr="cid:7d2b301d13">
          <a:hlinkClick xmlns:r="http://schemas.openxmlformats.org/officeDocument/2006/relationships" r:id="rId26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5" name="Picture 2" descr="cid:8c9b568c13">
          <a:hlinkClick xmlns:r="http://schemas.openxmlformats.org/officeDocument/2006/relationships" r:id="rId26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6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7" name="Picture 2" descr="cid:96e6abaa13">
          <a:hlinkClick xmlns:r="http://schemas.openxmlformats.org/officeDocument/2006/relationships" r:id="rId26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68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6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69" name="Picture 2" descr="cid:b0aaf7de13">
          <a:hlinkClick xmlns:r="http://schemas.openxmlformats.org/officeDocument/2006/relationships" r:id="rId26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1" name="Picture 2" descr="cid:bb0725a813">
          <a:hlinkClick xmlns:r="http://schemas.openxmlformats.org/officeDocument/2006/relationships" r:id="rId27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3" name="Picture 2" descr="cid:bb08328813">
          <a:hlinkClick xmlns:r="http://schemas.openxmlformats.org/officeDocument/2006/relationships" r:id="rId27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4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5" name="Picture 2" descr="cid:bb0a5c6213">
          <a:hlinkClick xmlns:r="http://schemas.openxmlformats.org/officeDocument/2006/relationships" r:id="rId27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7" name="Picture 2" descr="cid:bbbeaa0e13">
          <a:hlinkClick xmlns:r="http://schemas.openxmlformats.org/officeDocument/2006/relationships" r:id="rId27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78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7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79" name="Picture 2" descr="cid:c022960213">
          <a:hlinkClick xmlns:r="http://schemas.openxmlformats.org/officeDocument/2006/relationships" r:id="rId27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0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1" name="Picture 2" descr="cid:c547f7c813">
          <a:hlinkClick xmlns:r="http://schemas.openxmlformats.org/officeDocument/2006/relationships" r:id="rId28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2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3" name="Picture 2" descr="cid:d51f223613">
          <a:hlinkClick xmlns:r="http://schemas.openxmlformats.org/officeDocument/2006/relationships" r:id="rId28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5" name="Picture 2" descr="cid:d9df1e3413">
          <a:hlinkClick xmlns:r="http://schemas.openxmlformats.org/officeDocument/2006/relationships" r:id="rId28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6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7" name="Picture 2" descr="cid:da32c0b013">
          <a:hlinkClick xmlns:r="http://schemas.openxmlformats.org/officeDocument/2006/relationships" r:id="rId28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8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8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89" name="Picture 2" descr="cid:da5389d113">
          <a:hlinkClick xmlns:r="http://schemas.openxmlformats.org/officeDocument/2006/relationships" r:id="rId28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0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1" name="Picture 2" descr="cid:df11ed3b13">
          <a:hlinkClick xmlns:r="http://schemas.openxmlformats.org/officeDocument/2006/relationships" r:id="rId29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3" name="Picture 2" descr="cid:e43b3fc913">
          <a:hlinkClick xmlns:r="http://schemas.openxmlformats.org/officeDocument/2006/relationships" r:id="rId29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5" name="Picture 2" descr="cid:ea6dd08913">
          <a:hlinkClick xmlns:r="http://schemas.openxmlformats.org/officeDocument/2006/relationships" r:id="rId29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7" name="Picture 2" descr="cid:f8f29cbf13">
          <a:hlinkClick xmlns:r="http://schemas.openxmlformats.org/officeDocument/2006/relationships" r:id="rId29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298"/>
        <a:srcRect/>
        <a:stretch>
          <a:fillRect/>
        </a:stretch>
      </xdr:blipFill>
      <xdr:spPr bwMode="auto">
        <a:xfrm>
          <a:off x="200406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29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299" name="Picture 2" descr="cid:fe112e9913">
          <a:hlinkClick xmlns:r="http://schemas.openxmlformats.org/officeDocument/2006/relationships" r:id="rId29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1" name="Picture 2" descr="cid:41f092313">
          <a:hlinkClick xmlns:r="http://schemas.openxmlformats.org/officeDocument/2006/relationships" r:id="rId30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3" name="Picture 2" descr="cid:858465413">
          <a:hlinkClick xmlns:r="http://schemas.openxmlformats.org/officeDocument/2006/relationships" r:id="rId30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4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5" name="Picture 2" descr="cid:da5777c13">
          <a:hlinkClick xmlns:r="http://schemas.openxmlformats.org/officeDocument/2006/relationships" r:id="rId30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6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7" name="Picture 2" descr="cid:2722c4e513">
          <a:hlinkClick xmlns:r="http://schemas.openxmlformats.org/officeDocument/2006/relationships" r:id="rId30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08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0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09" name="Picture 2" descr="cid:2c47223813">
          <a:hlinkClick xmlns:r="http://schemas.openxmlformats.org/officeDocument/2006/relationships" r:id="rId30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0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1" name="Picture 2" descr="cid:3176d9a713">
          <a:hlinkClick xmlns:r="http://schemas.openxmlformats.org/officeDocument/2006/relationships" r:id="rId31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2"/>
        <a:srcRect/>
        <a:stretch>
          <a:fillRect/>
        </a:stretch>
      </xdr:blipFill>
      <xdr:spPr bwMode="auto">
        <a:xfrm>
          <a:off x="198501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3" name="Picture 2" descr="cid:460f5a8f13">
          <a:hlinkClick xmlns:r="http://schemas.openxmlformats.org/officeDocument/2006/relationships" r:id="rId31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4"/>
        <a:srcRect/>
        <a:stretch>
          <a:fillRect/>
        </a:stretch>
      </xdr:blipFill>
      <xdr:spPr bwMode="auto">
        <a:xfrm>
          <a:off x="199453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5" name="Picture 2" descr="cid:5586102e13">
          <a:hlinkClick xmlns:r="http://schemas.openxmlformats.org/officeDocument/2006/relationships" r:id="rId31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6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7" name="Picture 2" descr="cid:5588ec7013">
          <a:hlinkClick xmlns:r="http://schemas.openxmlformats.org/officeDocument/2006/relationships" r:id="rId31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18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1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19" name="Picture 2" descr="cid:64f5effa13">
          <a:hlinkClick xmlns:r="http://schemas.openxmlformats.org/officeDocument/2006/relationships" r:id="rId31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0"/>
        <a:srcRect/>
        <a:stretch>
          <a:fillRect/>
        </a:stretch>
      </xdr:blipFill>
      <xdr:spPr bwMode="auto">
        <a:xfrm>
          <a:off x="199263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1" name="Picture 2" descr="cid:7569af6313">
          <a:hlinkClick xmlns:r="http://schemas.openxmlformats.org/officeDocument/2006/relationships" r:id="rId32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2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3" name="Picture 2" descr="cid:756b0d1e13">
          <a:hlinkClick xmlns:r="http://schemas.openxmlformats.org/officeDocument/2006/relationships" r:id="rId32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4"/>
        <a:srcRect/>
        <a:stretch>
          <a:fillRect/>
        </a:stretch>
      </xdr:blipFill>
      <xdr:spPr bwMode="auto">
        <a:xfrm>
          <a:off x="197358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5" name="Picture 2" descr="cid:798fde1113">
          <a:hlinkClick xmlns:r="http://schemas.openxmlformats.org/officeDocument/2006/relationships" r:id="rId32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6"/>
        <a:srcRect/>
        <a:stretch>
          <a:fillRect/>
        </a:stretch>
      </xdr:blipFill>
      <xdr:spPr bwMode="auto">
        <a:xfrm>
          <a:off x="198310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7" name="Picture 2" descr="cid:88fc8e9d13">
          <a:hlinkClick xmlns:r="http://schemas.openxmlformats.org/officeDocument/2006/relationships" r:id="rId32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2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2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29" name="Picture 2" descr="cid:89dfa1d413">
          <a:hlinkClick xmlns:r="http://schemas.openxmlformats.org/officeDocument/2006/relationships" r:id="rId32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1" name="Picture 2" descr="cid:8e511cc513">
          <a:hlinkClick xmlns:r="http://schemas.openxmlformats.org/officeDocument/2006/relationships" r:id="rId33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2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3" name="Picture 2" descr="cid:934e91da13">
          <a:hlinkClick xmlns:r="http://schemas.openxmlformats.org/officeDocument/2006/relationships" r:id="rId33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4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5" name="Picture 2" descr="cid:9876b3db13">
          <a:hlinkClick xmlns:r="http://schemas.openxmlformats.org/officeDocument/2006/relationships" r:id="rId33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6"/>
        <a:srcRect/>
        <a:stretch>
          <a:fillRect/>
        </a:stretch>
      </xdr:blipFill>
      <xdr:spPr bwMode="auto">
        <a:xfrm>
          <a:off x="197929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7" name="Picture 2" descr="cid:9d975cd113">
          <a:hlinkClick xmlns:r="http://schemas.openxmlformats.org/officeDocument/2006/relationships" r:id="rId33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38"/>
        <a:srcRect/>
        <a:stretch>
          <a:fillRect/>
        </a:stretch>
      </xdr:blipFill>
      <xdr:spPr bwMode="auto">
        <a:xfrm>
          <a:off x="1988820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3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39" name="Picture 2" descr="cid:ad0a8bdd13">
          <a:hlinkClick xmlns:r="http://schemas.openxmlformats.org/officeDocument/2006/relationships" r:id="rId33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1" name="Picture 2" descr="cid:b23869a713">
          <a:hlinkClick xmlns:r="http://schemas.openxmlformats.org/officeDocument/2006/relationships" r:id="rId34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3" name="Picture 2" descr="cid:b85e625313">
          <a:hlinkClick xmlns:r="http://schemas.openxmlformats.org/officeDocument/2006/relationships" r:id="rId34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5" name="Picture 2" descr="cid:bc84eb1013">
          <a:hlinkClick xmlns:r="http://schemas.openxmlformats.org/officeDocument/2006/relationships" r:id="rId34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6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7" name="Picture 2" descr="cid:c1af07a713">
          <a:hlinkClick xmlns:r="http://schemas.openxmlformats.org/officeDocument/2006/relationships" r:id="rId347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48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48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49" name="Picture 2" descr="cid:c6d730e813">
          <a:hlinkClick xmlns:r="http://schemas.openxmlformats.org/officeDocument/2006/relationships" r:id="rId349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0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0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1" name="Picture 2" descr="cid:cd2d50ae13">
          <a:hlinkClick xmlns:r="http://schemas.openxmlformats.org/officeDocument/2006/relationships" r:id="rId351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2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2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3" name="Picture 2" descr="cid:d123290d13">
          <a:hlinkClick xmlns:r="http://schemas.openxmlformats.org/officeDocument/2006/relationships" r:id="rId353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4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0</xdr:col>
      <xdr:colOff>523875</xdr:colOff>
      <xdr:row>2</xdr:row>
      <xdr:rowOff>9525</xdr:rowOff>
    </xdr:to>
    <xdr:pic>
      <xdr:nvPicPr>
        <xdr:cNvPr id="354" name="Picture 1" descr="徽标"/>
        <xdr:cNvPicPr>
          <a:picLocks noChangeAspect="1" noChangeArrowheads="1"/>
        </xdr:cNvPicPr>
      </xdr:nvPicPr>
      <xdr:blipFill>
        <a:blip xmlns:r="http://schemas.openxmlformats.org/officeDocument/2006/relationships" r:embed="rId4"/>
        <a:srcRect/>
        <a:stretch>
          <a:fillRect/>
        </a:stretch>
      </xdr:blipFill>
      <xdr:spPr bwMode="auto">
        <a:xfrm>
          <a:off x="0" y="0"/>
          <a:ext cx="523875" cy="333375"/>
        </a:xfrm>
        <a:prstGeom prst="rect">
          <a:avLst/>
        </a:prstGeom>
        <a:noFill/>
      </xdr:spPr>
    </xdr:pic>
    <xdr:clientData/>
  </xdr:twoCellAnchor>
  <xdr:twoCellAnchor editAs="oneCell">
    <xdr:from>
      <xdr:col>22</xdr:col>
      <xdr:colOff>0</xdr:colOff>
      <xdr:row>0</xdr:row>
      <xdr:rowOff>0</xdr:rowOff>
    </xdr:from>
    <xdr:to>
      <xdr:col>22</xdr:col>
      <xdr:colOff>304800</xdr:colOff>
      <xdr:row>1</xdr:row>
      <xdr:rowOff>142875</xdr:rowOff>
    </xdr:to>
    <xdr:pic>
      <xdr:nvPicPr>
        <xdr:cNvPr id="355" name="Picture 2" descr="cid:d64e537713">
          <a:hlinkClick xmlns:r="http://schemas.openxmlformats.org/officeDocument/2006/relationships" r:id="rId355" tgtFrame="_blank"/>
        </xdr:cNvPr>
        <xdr:cNvPicPr>
          <a:picLocks noChangeAspect="1" noChangeArrowheads="1"/>
        </xdr:cNvPicPr>
      </xdr:nvPicPr>
      <xdr:blipFill>
        <a:blip xmlns:r="http://schemas.openxmlformats.org/officeDocument/2006/relationships" r:link="rId356"/>
        <a:srcRect/>
        <a:stretch>
          <a:fillRect/>
        </a:stretch>
      </xdr:blipFill>
      <xdr:spPr bwMode="auto">
        <a:xfrm>
          <a:off x="19983450" y="0"/>
          <a:ext cx="304800" cy="304800"/>
        </a:xfrm>
        <a:prstGeom prst="rect">
          <a:avLst/>
        </a:prstGeom>
        <a:noFill/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L39"/>
  <sheetViews>
    <sheetView showGridLines="0" tabSelected="1" workbookViewId="0">
      <pane xSplit="1" ySplit="3" topLeftCell="B4" activePane="bottomRight" state="frozen"/>
      <selection pane="topRight" activeCell="B1" sqref="B1"/>
      <selection pane="bottomLeft" activeCell="A4" sqref="A4"/>
      <selection pane="bottomRight" activeCell="I3" sqref="I3"/>
    </sheetView>
  </sheetViews>
  <sheetFormatPr defaultRowHeight="11.25"/>
  <cols>
    <col min="1" max="1" width="7.75" style="1" customWidth="1"/>
    <col min="2" max="2" width="3" style="4" bestFit="1" customWidth="1"/>
    <col min="3" max="4" width="9" style="1"/>
    <col min="5" max="5" width="10.5" style="1" bestFit="1" customWidth="1"/>
    <col min="6" max="6" width="13.625" style="26" bestFit="1" customWidth="1"/>
    <col min="7" max="7" width="14.125" style="1" bestFit="1" customWidth="1"/>
    <col min="8" max="8" width="11.75" style="26" bestFit="1" customWidth="1"/>
    <col min="9" max="9" width="9.75" style="2" bestFit="1" customWidth="1"/>
    <col min="10" max="10" width="12.75" style="2" bestFit="1" customWidth="1"/>
    <col min="11" max="12" width="9.75" style="2" bestFit="1" customWidth="1"/>
    <col min="13" max="16384" width="9" style="1"/>
  </cols>
  <sheetData>
    <row r="1" spans="1:12">
      <c r="A1" s="5"/>
      <c r="B1" s="6"/>
      <c r="C1" s="7"/>
      <c r="D1" s="8"/>
      <c r="E1" s="9" t="s">
        <v>0</v>
      </c>
      <c r="F1" s="23" t="s">
        <v>1</v>
      </c>
      <c r="G1" s="10" t="s">
        <v>44</v>
      </c>
      <c r="H1" s="23" t="s">
        <v>2</v>
      </c>
      <c r="I1" s="17" t="s">
        <v>42</v>
      </c>
      <c r="J1" s="18" t="s">
        <v>43</v>
      </c>
      <c r="K1" s="19" t="s">
        <v>45</v>
      </c>
      <c r="L1" s="19" t="s">
        <v>46</v>
      </c>
    </row>
    <row r="2" spans="1:12">
      <c r="A2" s="11" t="s">
        <v>3</v>
      </c>
      <c r="B2" s="12"/>
      <c r="C2" s="57" t="s">
        <v>4</v>
      </c>
      <c r="D2" s="57"/>
      <c r="E2" s="13"/>
      <c r="F2" s="24"/>
      <c r="G2" s="14"/>
      <c r="H2" s="24"/>
      <c r="I2" s="20"/>
      <c r="J2" s="21"/>
      <c r="K2" s="22"/>
      <c r="L2" s="22"/>
    </row>
    <row r="3" spans="1:12">
      <c r="A3" s="58" t="s">
        <v>5</v>
      </c>
      <c r="B3" s="58"/>
      <c r="C3" s="58"/>
      <c r="D3" s="58"/>
      <c r="E3" s="15">
        <f>RA!D7</f>
        <v>56019972.079800002</v>
      </c>
      <c r="F3" s="25">
        <f>RA!I7</f>
        <v>5265053.1508999998</v>
      </c>
      <c r="G3" s="16">
        <f>E3-F3</f>
        <v>50754918.928900003</v>
      </c>
      <c r="H3" s="27">
        <f>RA!J7</f>
        <v>9.3985286950874904</v>
      </c>
      <c r="I3" s="20">
        <f>SUM(I4:I39)</f>
        <v>56019978.891117923</v>
      </c>
      <c r="J3" s="21">
        <f>SUM(J4:J39)</f>
        <v>50754918.734249756</v>
      </c>
      <c r="K3" s="22">
        <f>E3-I3</f>
        <v>-6.8113179206848145</v>
      </c>
      <c r="L3" s="22">
        <f>G3-J3</f>
        <v>0.19465024769306183</v>
      </c>
    </row>
    <row r="4" spans="1:12">
      <c r="A4" s="59">
        <f>RA!A8</f>
        <v>41666</v>
      </c>
      <c r="B4" s="12">
        <v>12</v>
      </c>
      <c r="C4" s="56" t="s">
        <v>6</v>
      </c>
      <c r="D4" s="56"/>
      <c r="E4" s="15">
        <f>VLOOKUP(C4,RA!B8:D39,3,0)</f>
        <v>2238930.9338000002</v>
      </c>
      <c r="F4" s="25">
        <f>VLOOKUP(C4,RA!B8:I43,8,0)</f>
        <v>270768.0932</v>
      </c>
      <c r="G4" s="16">
        <f t="shared" ref="G4:G39" si="0">E4-F4</f>
        <v>1968162.8406000002</v>
      </c>
      <c r="H4" s="27">
        <f>RA!J8</f>
        <v>12.0936331314357</v>
      </c>
      <c r="I4" s="20">
        <f>VLOOKUP(B4,RMS!B:D,3,FALSE)</f>
        <v>2238933.2716128202</v>
      </c>
      <c r="J4" s="21">
        <f>VLOOKUP(B4,RMS!B:E,4,FALSE)</f>
        <v>1968162.84950598</v>
      </c>
      <c r="K4" s="22">
        <f t="shared" ref="K4:K39" si="1">E4-I4</f>
        <v>-2.3378128199838102</v>
      </c>
      <c r="L4" s="22">
        <f t="shared" ref="L4:L39" si="2">G4-J4</f>
        <v>-8.9059798046946526E-3</v>
      </c>
    </row>
    <row r="5" spans="1:12">
      <c r="A5" s="59"/>
      <c r="B5" s="12">
        <v>13</v>
      </c>
      <c r="C5" s="56" t="s">
        <v>7</v>
      </c>
      <c r="D5" s="56"/>
      <c r="E5" s="15">
        <f>VLOOKUP(C5,RA!B8:D40,3,0)</f>
        <v>279962.52429999999</v>
      </c>
      <c r="F5" s="25">
        <f>VLOOKUP(C5,RA!B9:I44,8,0)</f>
        <v>50474.498800000001</v>
      </c>
      <c r="G5" s="16">
        <f t="shared" si="0"/>
        <v>229488.02549999999</v>
      </c>
      <c r="H5" s="27">
        <f>RA!J9</f>
        <v>18.029019750483801</v>
      </c>
      <c r="I5" s="20">
        <f>VLOOKUP(B5,RMS!B:D,3,FALSE)</f>
        <v>279962.69072960399</v>
      </c>
      <c r="J5" s="21">
        <f>VLOOKUP(B5,RMS!B:E,4,FALSE)</f>
        <v>229488.03605566101</v>
      </c>
      <c r="K5" s="22">
        <f t="shared" si="1"/>
        <v>-0.16642960399622098</v>
      </c>
      <c r="L5" s="22">
        <f t="shared" si="2"/>
        <v>-1.0555661021498963E-2</v>
      </c>
    </row>
    <row r="6" spans="1:12">
      <c r="A6" s="59"/>
      <c r="B6" s="12">
        <v>14</v>
      </c>
      <c r="C6" s="56" t="s">
        <v>8</v>
      </c>
      <c r="D6" s="56"/>
      <c r="E6" s="15">
        <f>VLOOKUP(C6,RA!B10:D41,3,0)</f>
        <v>635000.34039999999</v>
      </c>
      <c r="F6" s="25">
        <f>VLOOKUP(C6,RA!B10:I45,8,0)</f>
        <v>147193.5361</v>
      </c>
      <c r="G6" s="16">
        <f t="shared" si="0"/>
        <v>487806.80429999996</v>
      </c>
      <c r="H6" s="27">
        <f>RA!J10</f>
        <v>23.1800719992181</v>
      </c>
      <c r="I6" s="20">
        <f>VLOOKUP(B6,RMS!B:D,3,FALSE)</f>
        <v>635001.92944957304</v>
      </c>
      <c r="J6" s="21">
        <f>VLOOKUP(B6,RMS!B:E,4,FALSE)</f>
        <v>487806.80374786298</v>
      </c>
      <c r="K6" s="22">
        <f t="shared" si="1"/>
        <v>-1.5890495730563998</v>
      </c>
      <c r="L6" s="22">
        <f t="shared" si="2"/>
        <v>5.5213697487488389E-4</v>
      </c>
    </row>
    <row r="7" spans="1:12">
      <c r="A7" s="59"/>
      <c r="B7" s="12">
        <v>15</v>
      </c>
      <c r="C7" s="56" t="s">
        <v>9</v>
      </c>
      <c r="D7" s="56"/>
      <c r="E7" s="15">
        <f>VLOOKUP(C7,RA!B10:D42,3,0)</f>
        <v>162513.91329999999</v>
      </c>
      <c r="F7" s="25">
        <f>VLOOKUP(C7,RA!B11:I46,8,0)</f>
        <v>27174.867399999999</v>
      </c>
      <c r="G7" s="16">
        <f t="shared" si="0"/>
        <v>135339.0459</v>
      </c>
      <c r="H7" s="27">
        <f>RA!J11</f>
        <v>16.721563617654901</v>
      </c>
      <c r="I7" s="20">
        <f>VLOOKUP(B7,RMS!B:D,3,FALSE)</f>
        <v>162513.99461367499</v>
      </c>
      <c r="J7" s="21">
        <f>VLOOKUP(B7,RMS!B:E,4,FALSE)</f>
        <v>135339.04623076899</v>
      </c>
      <c r="K7" s="22">
        <f t="shared" si="1"/>
        <v>-8.1313675007550046E-2</v>
      </c>
      <c r="L7" s="22">
        <f t="shared" si="2"/>
        <v>-3.3076899126172066E-4</v>
      </c>
    </row>
    <row r="8" spans="1:12">
      <c r="A8" s="59"/>
      <c r="B8" s="12">
        <v>16</v>
      </c>
      <c r="C8" s="56" t="s">
        <v>10</v>
      </c>
      <c r="D8" s="56"/>
      <c r="E8" s="15">
        <f>VLOOKUP(C8,RA!B12:D43,3,0)</f>
        <v>399201.84</v>
      </c>
      <c r="F8" s="25">
        <f>VLOOKUP(C8,RA!B12:I47,8,0)</f>
        <v>-12874.0825</v>
      </c>
      <c r="G8" s="16">
        <f t="shared" si="0"/>
        <v>412075.92250000004</v>
      </c>
      <c r="H8" s="27">
        <f>RA!J12</f>
        <v>-3.2249557016069899</v>
      </c>
      <c r="I8" s="20">
        <f>VLOOKUP(B8,RMS!B:D,3,FALSE)</f>
        <v>399201.83765384601</v>
      </c>
      <c r="J8" s="21">
        <f>VLOOKUP(B8,RMS!B:E,4,FALSE)</f>
        <v>412075.92299316201</v>
      </c>
      <c r="K8" s="22">
        <f t="shared" si="1"/>
        <v>2.3461540113203228E-3</v>
      </c>
      <c r="L8" s="22">
        <f t="shared" si="2"/>
        <v>-4.9316196236759424E-4</v>
      </c>
    </row>
    <row r="9" spans="1:12">
      <c r="A9" s="59"/>
      <c r="B9" s="12">
        <v>17</v>
      </c>
      <c r="C9" s="56" t="s">
        <v>11</v>
      </c>
      <c r="D9" s="56"/>
      <c r="E9" s="15">
        <f>VLOOKUP(C9,RA!B12:D44,3,0)</f>
        <v>856999.39399999997</v>
      </c>
      <c r="F9" s="25">
        <f>VLOOKUP(C9,RA!B13:I48,8,0)</f>
        <v>118918.7889</v>
      </c>
      <c r="G9" s="16">
        <f t="shared" si="0"/>
        <v>738080.60509999993</v>
      </c>
      <c r="H9" s="27">
        <f>RA!J13</f>
        <v>13.876181212328801</v>
      </c>
      <c r="I9" s="20">
        <f>VLOOKUP(B9,RMS!B:D,3,FALSE)</f>
        <v>856999.86894957302</v>
      </c>
      <c r="J9" s="21">
        <f>VLOOKUP(B9,RMS!B:E,4,FALSE)</f>
        <v>738080.60533333302</v>
      </c>
      <c r="K9" s="22">
        <f t="shared" si="1"/>
        <v>-0.47494957305025309</v>
      </c>
      <c r="L9" s="22">
        <f t="shared" si="2"/>
        <v>-2.3333309218287468E-4</v>
      </c>
    </row>
    <row r="10" spans="1:12">
      <c r="A10" s="59"/>
      <c r="B10" s="12">
        <v>18</v>
      </c>
      <c r="C10" s="56" t="s">
        <v>12</v>
      </c>
      <c r="D10" s="56"/>
      <c r="E10" s="15">
        <f>VLOOKUP(C10,RA!B14:D45,3,0)</f>
        <v>469842.20640000002</v>
      </c>
      <c r="F10" s="25">
        <f>VLOOKUP(C10,RA!B14:I49,8,0)</f>
        <v>59169.489399999999</v>
      </c>
      <c r="G10" s="16">
        <f t="shared" si="0"/>
        <v>410672.717</v>
      </c>
      <c r="H10" s="27">
        <f>RA!J14</f>
        <v>12.5934810866323</v>
      </c>
      <c r="I10" s="20">
        <f>VLOOKUP(B10,RMS!B:D,3,FALSE)</f>
        <v>469842.21596666699</v>
      </c>
      <c r="J10" s="21">
        <f>VLOOKUP(B10,RMS!B:E,4,FALSE)</f>
        <v>410672.72408803401</v>
      </c>
      <c r="K10" s="22">
        <f t="shared" si="1"/>
        <v>-9.5666669658385217E-3</v>
      </c>
      <c r="L10" s="22">
        <f t="shared" si="2"/>
        <v>-7.0880340063013136E-3</v>
      </c>
    </row>
    <row r="11" spans="1:12">
      <c r="A11" s="59"/>
      <c r="B11" s="12">
        <v>19</v>
      </c>
      <c r="C11" s="56" t="s">
        <v>13</v>
      </c>
      <c r="D11" s="56"/>
      <c r="E11" s="15">
        <f>VLOOKUP(C11,RA!B14:D46,3,0)</f>
        <v>250120.7107</v>
      </c>
      <c r="F11" s="25">
        <f>VLOOKUP(C11,RA!B15:I50,8,0)</f>
        <v>26671.827700000002</v>
      </c>
      <c r="G11" s="16">
        <f t="shared" si="0"/>
        <v>223448.883</v>
      </c>
      <c r="H11" s="27">
        <f>RA!J15</f>
        <v>10.6635822460903</v>
      </c>
      <c r="I11" s="20">
        <f>VLOOKUP(B11,RMS!B:D,3,FALSE)</f>
        <v>250120.80544102599</v>
      </c>
      <c r="J11" s="21">
        <f>VLOOKUP(B11,RMS!B:E,4,FALSE)</f>
        <v>223448.88289914501</v>
      </c>
      <c r="K11" s="22">
        <f t="shared" si="1"/>
        <v>-9.4741025997791439E-2</v>
      </c>
      <c r="L11" s="22">
        <f t="shared" si="2"/>
        <v>1.008549879770726E-4</v>
      </c>
    </row>
    <row r="12" spans="1:12">
      <c r="A12" s="59"/>
      <c r="B12" s="12">
        <v>21</v>
      </c>
      <c r="C12" s="56" t="s">
        <v>14</v>
      </c>
      <c r="D12" s="56"/>
      <c r="E12" s="15">
        <f>VLOOKUP(C12,RA!B16:D47,3,0)</f>
        <v>2981189.7834999999</v>
      </c>
      <c r="F12" s="25">
        <f>VLOOKUP(C12,RA!B16:I51,8,0)</f>
        <v>168744.40410000001</v>
      </c>
      <c r="G12" s="16">
        <f t="shared" si="0"/>
        <v>2812445.3794</v>
      </c>
      <c r="H12" s="27">
        <f>RA!J16</f>
        <v>5.6603039844678902</v>
      </c>
      <c r="I12" s="20">
        <f>VLOOKUP(B12,RMS!B:D,3,FALSE)</f>
        <v>2981189.2245</v>
      </c>
      <c r="J12" s="21">
        <f>VLOOKUP(B12,RMS!B:E,4,FALSE)</f>
        <v>2812445.3794</v>
      </c>
      <c r="K12" s="22">
        <f t="shared" si="1"/>
        <v>0.55899999989196658</v>
      </c>
      <c r="L12" s="22">
        <f t="shared" si="2"/>
        <v>0</v>
      </c>
    </row>
    <row r="13" spans="1:12">
      <c r="A13" s="59"/>
      <c r="B13" s="12">
        <v>22</v>
      </c>
      <c r="C13" s="56" t="s">
        <v>15</v>
      </c>
      <c r="D13" s="56"/>
      <c r="E13" s="15">
        <f>VLOOKUP(C13,RA!B16:D48,3,0)</f>
        <v>4354252.9011000004</v>
      </c>
      <c r="F13" s="25">
        <f>VLOOKUP(C13,RA!B17:I52,8,0)</f>
        <v>-217052.30549999999</v>
      </c>
      <c r="G13" s="16">
        <f t="shared" si="0"/>
        <v>4571305.2066000002</v>
      </c>
      <c r="H13" s="27">
        <f>RA!J17</f>
        <v>-4.9848346072219796</v>
      </c>
      <c r="I13" s="20">
        <f>VLOOKUP(B13,RMS!B:D,3,FALSE)</f>
        <v>4354253.0556418803</v>
      </c>
      <c r="J13" s="21">
        <f>VLOOKUP(B13,RMS!B:E,4,FALSE)</f>
        <v>4571305.2059546998</v>
      </c>
      <c r="K13" s="22">
        <f t="shared" si="1"/>
        <v>-0.15454187989234924</v>
      </c>
      <c r="L13" s="22">
        <f t="shared" si="2"/>
        <v>6.4530037343502045E-4</v>
      </c>
    </row>
    <row r="14" spans="1:12">
      <c r="A14" s="59"/>
      <c r="B14" s="12">
        <v>23</v>
      </c>
      <c r="C14" s="56" t="s">
        <v>16</v>
      </c>
      <c r="D14" s="56"/>
      <c r="E14" s="15">
        <f>VLOOKUP(C14,RA!B18:D49,3,0)</f>
        <v>12752374.7796</v>
      </c>
      <c r="F14" s="25">
        <f>VLOOKUP(C14,RA!B18:I53,8,0)</f>
        <v>1177597.6192999999</v>
      </c>
      <c r="G14" s="16">
        <f t="shared" si="0"/>
        <v>11574777.1603</v>
      </c>
      <c r="H14" s="27">
        <f>RA!J18</f>
        <v>9.2343397967240204</v>
      </c>
      <c r="I14" s="20">
        <f>VLOOKUP(B14,RMS!B:D,3,FALSE)</f>
        <v>12752375.1472889</v>
      </c>
      <c r="J14" s="21">
        <f>VLOOKUP(B14,RMS!B:E,4,FALSE)</f>
        <v>11574776.910717901</v>
      </c>
      <c r="K14" s="22">
        <f t="shared" si="1"/>
        <v>-0.36768889985978603</v>
      </c>
      <c r="L14" s="22">
        <f t="shared" si="2"/>
        <v>0.24958209879696369</v>
      </c>
    </row>
    <row r="15" spans="1:12">
      <c r="A15" s="59"/>
      <c r="B15" s="12">
        <v>24</v>
      </c>
      <c r="C15" s="56" t="s">
        <v>17</v>
      </c>
      <c r="D15" s="56"/>
      <c r="E15" s="15">
        <f>VLOOKUP(C15,RA!B18:D50,3,0)</f>
        <v>2090146.371</v>
      </c>
      <c r="F15" s="25">
        <f>VLOOKUP(C15,RA!B19:I54,8,0)</f>
        <v>206487.75159999999</v>
      </c>
      <c r="G15" s="16">
        <f t="shared" si="0"/>
        <v>1883658.6194</v>
      </c>
      <c r="H15" s="27">
        <f>RA!J19</f>
        <v>9.8791048543269699</v>
      </c>
      <c r="I15" s="20">
        <f>VLOOKUP(B15,RMS!B:D,3,FALSE)</f>
        <v>2090146.4284914499</v>
      </c>
      <c r="J15" s="21">
        <f>VLOOKUP(B15,RMS!B:E,4,FALSE)</f>
        <v>1883658.6220837601</v>
      </c>
      <c r="K15" s="22">
        <f t="shared" si="1"/>
        <v>-5.7491449872031808E-2</v>
      </c>
      <c r="L15" s="22">
        <f t="shared" si="2"/>
        <v>-2.6837601326406002E-3</v>
      </c>
    </row>
    <row r="16" spans="1:12">
      <c r="A16" s="59"/>
      <c r="B16" s="12">
        <v>25</v>
      </c>
      <c r="C16" s="56" t="s">
        <v>18</v>
      </c>
      <c r="D16" s="56"/>
      <c r="E16" s="15">
        <f>VLOOKUP(C16,RA!B20:D51,3,0)</f>
        <v>2449480.6831</v>
      </c>
      <c r="F16" s="25">
        <f>VLOOKUP(C16,RA!B20:I55,8,0)</f>
        <v>192614.42240000001</v>
      </c>
      <c r="G16" s="16">
        <f t="shared" si="0"/>
        <v>2256866.2607</v>
      </c>
      <c r="H16" s="27">
        <f>RA!J20</f>
        <v>7.8634799502167203</v>
      </c>
      <c r="I16" s="20">
        <f>VLOOKUP(B16,RMS!B:D,3,FALSE)</f>
        <v>2449480.6826999998</v>
      </c>
      <c r="J16" s="21">
        <f>VLOOKUP(B16,RMS!B:E,4,FALSE)</f>
        <v>2256866.2607</v>
      </c>
      <c r="K16" s="22">
        <f t="shared" si="1"/>
        <v>4.0000025182962418E-4</v>
      </c>
      <c r="L16" s="22">
        <f t="shared" si="2"/>
        <v>0</v>
      </c>
    </row>
    <row r="17" spans="1:12">
      <c r="A17" s="59"/>
      <c r="B17" s="12">
        <v>26</v>
      </c>
      <c r="C17" s="56" t="s">
        <v>19</v>
      </c>
      <c r="D17" s="56"/>
      <c r="E17" s="15">
        <f>VLOOKUP(C17,RA!B20:D52,3,0)</f>
        <v>1462276.0347</v>
      </c>
      <c r="F17" s="25">
        <f>VLOOKUP(C17,RA!B21:I56,8,0)</f>
        <v>130259.9154</v>
      </c>
      <c r="G17" s="16">
        <f t="shared" si="0"/>
        <v>1332016.1192999999</v>
      </c>
      <c r="H17" s="27">
        <f>RA!J21</f>
        <v>8.9080250451293299</v>
      </c>
      <c r="I17" s="20">
        <f>VLOOKUP(B17,RMS!B:D,3,FALSE)</f>
        <v>1462275.99001627</v>
      </c>
      <c r="J17" s="21">
        <f>VLOOKUP(B17,RMS!B:E,4,FALSE)</f>
        <v>1332016.1190871999</v>
      </c>
      <c r="K17" s="22">
        <f t="shared" si="1"/>
        <v>4.4683729996904731E-2</v>
      </c>
      <c r="L17" s="22">
        <f t="shared" si="2"/>
        <v>2.1279999054968357E-4</v>
      </c>
    </row>
    <row r="18" spans="1:12">
      <c r="A18" s="59"/>
      <c r="B18" s="12">
        <v>27</v>
      </c>
      <c r="C18" s="56" t="s">
        <v>20</v>
      </c>
      <c r="D18" s="56"/>
      <c r="E18" s="15">
        <f>VLOOKUP(C18,RA!B22:D53,3,0)</f>
        <v>3401368.8053000001</v>
      </c>
      <c r="F18" s="25">
        <f>VLOOKUP(C18,RA!B22:I57,8,0)</f>
        <v>382318.53629999998</v>
      </c>
      <c r="G18" s="16">
        <f t="shared" si="0"/>
        <v>3019050.2690000003</v>
      </c>
      <c r="H18" s="27">
        <f>RA!J22</f>
        <v>11.2401376676435</v>
      </c>
      <c r="I18" s="20">
        <f>VLOOKUP(B18,RMS!B:D,3,FALSE)</f>
        <v>3401369.1949435901</v>
      </c>
      <c r="J18" s="21">
        <f>VLOOKUP(B18,RMS!B:E,4,FALSE)</f>
        <v>3019050.2670948701</v>
      </c>
      <c r="K18" s="22">
        <f t="shared" si="1"/>
        <v>-0.38964358996599913</v>
      </c>
      <c r="L18" s="22">
        <f t="shared" si="2"/>
        <v>1.9051302224397659E-3</v>
      </c>
    </row>
    <row r="19" spans="1:12">
      <c r="A19" s="59"/>
      <c r="B19" s="12">
        <v>29</v>
      </c>
      <c r="C19" s="56" t="s">
        <v>21</v>
      </c>
      <c r="D19" s="56"/>
      <c r="E19" s="15">
        <f>VLOOKUP(C19,RA!B22:D54,3,0)</f>
        <v>4814959.8311000001</v>
      </c>
      <c r="F19" s="25">
        <f>VLOOKUP(C19,RA!B23:I58,8,0)</f>
        <v>440853.62770000001</v>
      </c>
      <c r="G19" s="16">
        <f t="shared" si="0"/>
        <v>4374106.2034</v>
      </c>
      <c r="H19" s="27">
        <f>RA!J23</f>
        <v>9.1559149642850706</v>
      </c>
      <c r="I19" s="20">
        <f>VLOOKUP(B19,RMS!B:D,3,FALSE)</f>
        <v>4814961.7375393203</v>
      </c>
      <c r="J19" s="21">
        <f>VLOOKUP(B19,RMS!B:E,4,FALSE)</f>
        <v>4374106.2857495695</v>
      </c>
      <c r="K19" s="22">
        <f t="shared" si="1"/>
        <v>-1.9064393201842904</v>
      </c>
      <c r="L19" s="22">
        <f t="shared" si="2"/>
        <v>-8.2349569536745548E-2</v>
      </c>
    </row>
    <row r="20" spans="1:12">
      <c r="A20" s="59"/>
      <c r="B20" s="12">
        <v>31</v>
      </c>
      <c r="C20" s="56" t="s">
        <v>22</v>
      </c>
      <c r="D20" s="56"/>
      <c r="E20" s="15">
        <f>VLOOKUP(C20,RA!B24:D55,3,0)</f>
        <v>1040629.3051</v>
      </c>
      <c r="F20" s="25">
        <f>VLOOKUP(C20,RA!B24:I59,8,0)</f>
        <v>186858.4614</v>
      </c>
      <c r="G20" s="16">
        <f t="shared" si="0"/>
        <v>853770.84369999997</v>
      </c>
      <c r="H20" s="27">
        <f>RA!J24</f>
        <v>17.956294377280098</v>
      </c>
      <c r="I20" s="20">
        <f>VLOOKUP(B20,RMS!B:D,3,FALSE)</f>
        <v>1040629.34562563</v>
      </c>
      <c r="J20" s="21">
        <f>VLOOKUP(B20,RMS!B:E,4,FALSE)</f>
        <v>853770.83172137302</v>
      </c>
      <c r="K20" s="22">
        <f t="shared" si="1"/>
        <v>-4.0525630000047386E-2</v>
      </c>
      <c r="L20" s="22">
        <f t="shared" si="2"/>
        <v>1.1978626949712634E-2</v>
      </c>
    </row>
    <row r="21" spans="1:12">
      <c r="A21" s="59"/>
      <c r="B21" s="12">
        <v>32</v>
      </c>
      <c r="C21" s="56" t="s">
        <v>23</v>
      </c>
      <c r="D21" s="56"/>
      <c r="E21" s="15">
        <f>VLOOKUP(C21,RA!B24:D56,3,0)</f>
        <v>1070753.8736</v>
      </c>
      <c r="F21" s="25">
        <f>VLOOKUP(C21,RA!B25:I60,8,0)</f>
        <v>92224.368600000002</v>
      </c>
      <c r="G21" s="16">
        <f t="shared" si="0"/>
        <v>978529.505</v>
      </c>
      <c r="H21" s="27">
        <f>RA!J25</f>
        <v>8.6130315167509792</v>
      </c>
      <c r="I21" s="20">
        <f>VLOOKUP(B21,RMS!B:D,3,FALSE)</f>
        <v>1070753.87379249</v>
      </c>
      <c r="J21" s="21">
        <f>VLOOKUP(B21,RMS!B:E,4,FALSE)</f>
        <v>978529.49620025605</v>
      </c>
      <c r="K21" s="22">
        <f t="shared" si="1"/>
        <v>-1.9248994067311287E-4</v>
      </c>
      <c r="L21" s="22">
        <f t="shared" si="2"/>
        <v>8.7997439550235868E-3</v>
      </c>
    </row>
    <row r="22" spans="1:12">
      <c r="A22" s="59"/>
      <c r="B22" s="12">
        <v>33</v>
      </c>
      <c r="C22" s="56" t="s">
        <v>24</v>
      </c>
      <c r="D22" s="56"/>
      <c r="E22" s="15">
        <f>VLOOKUP(C22,RA!B26:D57,3,0)</f>
        <v>2466553.1247999999</v>
      </c>
      <c r="F22" s="25">
        <f>VLOOKUP(C22,RA!B26:I61,8,0)</f>
        <v>456417.41820000001</v>
      </c>
      <c r="G22" s="16">
        <f t="shared" si="0"/>
        <v>2010135.7065999999</v>
      </c>
      <c r="H22" s="27">
        <f>RA!J26</f>
        <v>18.504260606063699</v>
      </c>
      <c r="I22" s="20">
        <f>VLOOKUP(B22,RMS!B:D,3,FALSE)</f>
        <v>2466553.1487948298</v>
      </c>
      <c r="J22" s="21">
        <f>VLOOKUP(B22,RMS!B:E,4,FALSE)</f>
        <v>2010135.72335128</v>
      </c>
      <c r="K22" s="22">
        <f t="shared" si="1"/>
        <v>-2.3994829971343279E-2</v>
      </c>
      <c r="L22" s="22">
        <f t="shared" si="2"/>
        <v>-1.6751280054450035E-2</v>
      </c>
    </row>
    <row r="23" spans="1:12">
      <c r="A23" s="59"/>
      <c r="B23" s="12">
        <v>34</v>
      </c>
      <c r="C23" s="56" t="s">
        <v>25</v>
      </c>
      <c r="D23" s="56"/>
      <c r="E23" s="15">
        <f>VLOOKUP(C23,RA!B26:D58,3,0)</f>
        <v>547640.83030000003</v>
      </c>
      <c r="F23" s="25">
        <f>VLOOKUP(C23,RA!B27:I62,8,0)</f>
        <v>139397.50630000001</v>
      </c>
      <c r="G23" s="16">
        <f t="shared" si="0"/>
        <v>408243.32400000002</v>
      </c>
      <c r="H23" s="27">
        <f>RA!J27</f>
        <v>25.454184309748701</v>
      </c>
      <c r="I23" s="20">
        <f>VLOOKUP(B23,RMS!B:D,3,FALSE)</f>
        <v>547640.77968771697</v>
      </c>
      <c r="J23" s="21">
        <f>VLOOKUP(B23,RMS!B:E,4,FALSE)</f>
        <v>408243.33433595998</v>
      </c>
      <c r="K23" s="22">
        <f t="shared" si="1"/>
        <v>5.0612283055670559E-2</v>
      </c>
      <c r="L23" s="22">
        <f t="shared" si="2"/>
        <v>-1.0335959959775209E-2</v>
      </c>
    </row>
    <row r="24" spans="1:12">
      <c r="A24" s="59"/>
      <c r="B24" s="12">
        <v>35</v>
      </c>
      <c r="C24" s="56" t="s">
        <v>26</v>
      </c>
      <c r="D24" s="56"/>
      <c r="E24" s="15">
        <f>VLOOKUP(C24,RA!B28:D59,3,0)</f>
        <v>1885979.5109999999</v>
      </c>
      <c r="F24" s="25">
        <f>VLOOKUP(C24,RA!B28:I63,8,0)</f>
        <v>161095.6807</v>
      </c>
      <c r="G24" s="16">
        <f t="shared" si="0"/>
        <v>1724883.8303</v>
      </c>
      <c r="H24" s="27">
        <f>RA!J28</f>
        <v>8.5417513690051994</v>
      </c>
      <c r="I24" s="20">
        <f>VLOOKUP(B24,RMS!B:D,3,FALSE)</f>
        <v>1885979.5119787599</v>
      </c>
      <c r="J24" s="21">
        <f>VLOOKUP(B24,RMS!B:E,4,FALSE)</f>
        <v>1724883.8293213099</v>
      </c>
      <c r="K24" s="22">
        <f t="shared" si="1"/>
        <v>-9.7875995561480522E-4</v>
      </c>
      <c r="L24" s="22">
        <f t="shared" si="2"/>
        <v>9.7869010642170906E-4</v>
      </c>
    </row>
    <row r="25" spans="1:12">
      <c r="A25" s="59"/>
      <c r="B25" s="12">
        <v>36</v>
      </c>
      <c r="C25" s="56" t="s">
        <v>27</v>
      </c>
      <c r="D25" s="56"/>
      <c r="E25" s="15">
        <f>VLOOKUP(C25,RA!B28:D60,3,0)</f>
        <v>1080657.2866</v>
      </c>
      <c r="F25" s="25">
        <f>VLOOKUP(C25,RA!B29:I64,8,0)</f>
        <v>234551.26509999999</v>
      </c>
      <c r="G25" s="16">
        <f t="shared" si="0"/>
        <v>846106.02150000003</v>
      </c>
      <c r="H25" s="27">
        <f>RA!J29</f>
        <v>21.704500400673101</v>
      </c>
      <c r="I25" s="20">
        <f>VLOOKUP(B25,RMS!B:D,3,FALSE)</f>
        <v>1080657.2902699099</v>
      </c>
      <c r="J25" s="21">
        <f>VLOOKUP(B25,RMS!B:E,4,FALSE)</f>
        <v>846105.98472107004</v>
      </c>
      <c r="K25" s="22">
        <f t="shared" si="1"/>
        <v>-3.6699099000543356E-3</v>
      </c>
      <c r="L25" s="22">
        <f t="shared" si="2"/>
        <v>3.6778929992578924E-2</v>
      </c>
    </row>
    <row r="26" spans="1:12">
      <c r="A26" s="59"/>
      <c r="B26" s="12">
        <v>37</v>
      </c>
      <c r="C26" s="56" t="s">
        <v>28</v>
      </c>
      <c r="D26" s="56"/>
      <c r="E26" s="15">
        <f>VLOOKUP(C26,RA!B30:D61,3,0)</f>
        <v>3779841.5362999998</v>
      </c>
      <c r="F26" s="25">
        <f>VLOOKUP(C26,RA!B30:I65,8,0)</f>
        <v>476848.50540000002</v>
      </c>
      <c r="G26" s="16">
        <f t="shared" si="0"/>
        <v>3302993.0308999997</v>
      </c>
      <c r="H26" s="27">
        <f>RA!J30</f>
        <v>12.615568690394801</v>
      </c>
      <c r="I26" s="20">
        <f>VLOOKUP(B26,RMS!B:D,3,FALSE)</f>
        <v>3779841.4748070799</v>
      </c>
      <c r="J26" s="21">
        <f>VLOOKUP(B26,RMS!B:E,4,FALSE)</f>
        <v>3302992.9690204901</v>
      </c>
      <c r="K26" s="22">
        <f t="shared" si="1"/>
        <v>6.1492919921875E-2</v>
      </c>
      <c r="L26" s="22">
        <f t="shared" si="2"/>
        <v>6.1879509594291449E-2</v>
      </c>
    </row>
    <row r="27" spans="1:12">
      <c r="A27" s="59"/>
      <c r="B27" s="12">
        <v>38</v>
      </c>
      <c r="C27" s="56" t="s">
        <v>29</v>
      </c>
      <c r="D27" s="56"/>
      <c r="E27" s="15">
        <f>VLOOKUP(C27,RA!B30:D62,3,0)</f>
        <v>1177083.3943</v>
      </c>
      <c r="F27" s="25">
        <f>VLOOKUP(C27,RA!B31:I66,8,0)</f>
        <v>66612.242299999998</v>
      </c>
      <c r="G27" s="16">
        <f t="shared" si="0"/>
        <v>1110471.152</v>
      </c>
      <c r="H27" s="27">
        <f>RA!J31</f>
        <v>5.6590928580394797</v>
      </c>
      <c r="I27" s="20">
        <f>VLOOKUP(B27,RMS!B:D,3,FALSE)</f>
        <v>1177083.36438761</v>
      </c>
      <c r="J27" s="21">
        <f>VLOOKUP(B27,RMS!B:E,4,FALSE)</f>
        <v>1110471.19070885</v>
      </c>
      <c r="K27" s="22">
        <f t="shared" si="1"/>
        <v>2.9912390047684312E-2</v>
      </c>
      <c r="L27" s="22">
        <f t="shared" si="2"/>
        <v>-3.8708850042894483E-2</v>
      </c>
    </row>
    <row r="28" spans="1:12">
      <c r="A28" s="59"/>
      <c r="B28" s="12">
        <v>39</v>
      </c>
      <c r="C28" s="56" t="s">
        <v>30</v>
      </c>
      <c r="D28" s="56"/>
      <c r="E28" s="15">
        <f>VLOOKUP(C28,RA!B32:D63,3,0)</f>
        <v>295948.21460000001</v>
      </c>
      <c r="F28" s="25">
        <f>VLOOKUP(C28,RA!B32:I67,8,0)</f>
        <v>67876.560599999997</v>
      </c>
      <c r="G28" s="16">
        <f t="shared" si="0"/>
        <v>228071.65400000001</v>
      </c>
      <c r="H28" s="27">
        <f>RA!J32</f>
        <v>22.935283016233502</v>
      </c>
      <c r="I28" s="20">
        <f>VLOOKUP(B28,RMS!B:D,3,FALSE)</f>
        <v>295948.09928054601</v>
      </c>
      <c r="J28" s="21">
        <f>VLOOKUP(B28,RMS!B:E,4,FALSE)</f>
        <v>228071.655976529</v>
      </c>
      <c r="K28" s="22">
        <f t="shared" si="1"/>
        <v>0.11531945399474353</v>
      </c>
      <c r="L28" s="22">
        <f t="shared" si="2"/>
        <v>-1.9765289907809347E-3</v>
      </c>
    </row>
    <row r="29" spans="1:12">
      <c r="A29" s="59"/>
      <c r="B29" s="12">
        <v>40</v>
      </c>
      <c r="C29" s="56" t="s">
        <v>31</v>
      </c>
      <c r="D29" s="56"/>
      <c r="E29" s="15">
        <f>VLOOKUP(C29,RA!B32:D64,3,0)</f>
        <v>52.597499999999997</v>
      </c>
      <c r="F29" s="25">
        <f>VLOOKUP(C29,RA!B33:I68,8,0)</f>
        <v>10.120200000000001</v>
      </c>
      <c r="G29" s="16">
        <f t="shared" si="0"/>
        <v>42.4773</v>
      </c>
      <c r="H29" s="27">
        <f>RA!J33</f>
        <v>19.2408384428918</v>
      </c>
      <c r="I29" s="20">
        <f>VLOOKUP(B29,RMS!B:D,3,FALSE)</f>
        <v>52.597299999999997</v>
      </c>
      <c r="J29" s="21">
        <f>VLOOKUP(B29,RMS!B:E,4,FALSE)</f>
        <v>42.4773</v>
      </c>
      <c r="K29" s="22">
        <f t="shared" si="1"/>
        <v>1.9999999999953388E-4</v>
      </c>
      <c r="L29" s="22">
        <f t="shared" si="2"/>
        <v>0</v>
      </c>
    </row>
    <row r="30" spans="1:12">
      <c r="A30" s="59"/>
      <c r="B30" s="12">
        <v>41</v>
      </c>
      <c r="C30" s="56" t="s">
        <v>36</v>
      </c>
      <c r="D30" s="56"/>
      <c r="E30" s="15" t="e">
        <f>VLOOKUP(C30,RA!B34:D65,3,0)</f>
        <v>#N/A</v>
      </c>
      <c r="F30" s="25" t="e">
        <f>VLOOKUP(C30,RA!B34:I69,8,0)</f>
        <v>#N/A</v>
      </c>
      <c r="G30" s="16" t="e">
        <f t="shared" si="0"/>
        <v>#N/A</v>
      </c>
      <c r="H30" s="27">
        <f>RA!J34</f>
        <v>10.4799069874667</v>
      </c>
      <c r="I30" s="20">
        <v>0</v>
      </c>
      <c r="J30" s="21">
        <v>0</v>
      </c>
      <c r="K30" s="22" t="e">
        <f t="shared" si="1"/>
        <v>#N/A</v>
      </c>
      <c r="L30" s="22" t="e">
        <f t="shared" si="2"/>
        <v>#N/A</v>
      </c>
    </row>
    <row r="31" spans="1:12">
      <c r="A31" s="59"/>
      <c r="B31" s="12">
        <v>42</v>
      </c>
      <c r="C31" s="56" t="s">
        <v>32</v>
      </c>
      <c r="D31" s="56"/>
      <c r="E31" s="15">
        <f>VLOOKUP(C31,RA!B34:D66,3,0)</f>
        <v>750133.1433</v>
      </c>
      <c r="F31" s="25" t="e">
        <f>VLOOKUP(C31,RA!B35:I70,8,0)</f>
        <v>#N/A</v>
      </c>
      <c r="G31" s="16" t="e">
        <f t="shared" si="0"/>
        <v>#N/A</v>
      </c>
      <c r="H31" s="27">
        <f>RA!J35</f>
        <v>0</v>
      </c>
      <c r="I31" s="20">
        <f>VLOOKUP(B31,RMS!B:D,3,FALSE)</f>
        <v>750133.14210000006</v>
      </c>
      <c r="J31" s="21">
        <f>VLOOKUP(B31,RMS!B:E,4,FALSE)</f>
        <v>671519.88139999995</v>
      </c>
      <c r="K31" s="22">
        <f t="shared" si="1"/>
        <v>1.1999999405816197E-3</v>
      </c>
      <c r="L31" s="22" t="e">
        <f t="shared" si="2"/>
        <v>#N/A</v>
      </c>
    </row>
    <row r="32" spans="1:12">
      <c r="A32" s="59"/>
      <c r="B32" s="12">
        <v>71</v>
      </c>
      <c r="C32" s="56" t="s">
        <v>37</v>
      </c>
      <c r="D32" s="56"/>
      <c r="E32" s="15" t="e">
        <f>VLOOKUP(C32,RA!B36:D67,3,0)</f>
        <v>#N/A</v>
      </c>
      <c r="F32" s="25" t="e">
        <f>VLOOKUP(C32,RA!B36:I71,8,0)</f>
        <v>#N/A</v>
      </c>
      <c r="G32" s="16" t="e">
        <f t="shared" si="0"/>
        <v>#N/A</v>
      </c>
      <c r="H32" s="27">
        <f>RA!J36</f>
        <v>0</v>
      </c>
      <c r="I32" s="20">
        <v>0</v>
      </c>
      <c r="J32" s="21">
        <v>0</v>
      </c>
      <c r="K32" s="22" t="e">
        <f t="shared" si="1"/>
        <v>#N/A</v>
      </c>
      <c r="L32" s="22" t="e">
        <f t="shared" si="2"/>
        <v>#N/A</v>
      </c>
    </row>
    <row r="33" spans="1:12">
      <c r="A33" s="59"/>
      <c r="B33" s="12">
        <v>72</v>
      </c>
      <c r="C33" s="56" t="s">
        <v>38</v>
      </c>
      <c r="D33" s="56"/>
      <c r="E33" s="15" t="e">
        <f>VLOOKUP(C33,RA!B37:D68,3,0)</f>
        <v>#N/A</v>
      </c>
      <c r="F33" s="25" t="e">
        <f>VLOOKUP(C33,RA!B37:I72,8,0)</f>
        <v>#N/A</v>
      </c>
      <c r="G33" s="16" t="e">
        <f t="shared" si="0"/>
        <v>#N/A</v>
      </c>
      <c r="H33" s="27">
        <f>RA!J37</f>
        <v>0</v>
      </c>
      <c r="I33" s="20">
        <v>0</v>
      </c>
      <c r="J33" s="21">
        <v>0</v>
      </c>
      <c r="K33" s="22" t="e">
        <f t="shared" si="1"/>
        <v>#N/A</v>
      </c>
      <c r="L33" s="22" t="e">
        <f t="shared" si="2"/>
        <v>#N/A</v>
      </c>
    </row>
    <row r="34" spans="1:12">
      <c r="A34" s="59"/>
      <c r="B34" s="12">
        <v>73</v>
      </c>
      <c r="C34" s="56" t="s">
        <v>39</v>
      </c>
      <c r="D34" s="56"/>
      <c r="E34" s="15" t="e">
        <f>VLOOKUP(C34,RA!B38:D69,3,0)</f>
        <v>#N/A</v>
      </c>
      <c r="F34" s="25" t="e">
        <f>VLOOKUP(C34,RA!B38:I73,8,0)</f>
        <v>#N/A</v>
      </c>
      <c r="G34" s="16" t="e">
        <f t="shared" si="0"/>
        <v>#N/A</v>
      </c>
      <c r="H34" s="27">
        <f>RA!J38</f>
        <v>5.5587187683573402</v>
      </c>
      <c r="I34" s="20">
        <v>0</v>
      </c>
      <c r="J34" s="21">
        <v>0</v>
      </c>
      <c r="K34" s="22" t="e">
        <f t="shared" si="1"/>
        <v>#N/A</v>
      </c>
      <c r="L34" s="22" t="e">
        <f t="shared" si="2"/>
        <v>#N/A</v>
      </c>
    </row>
    <row r="35" spans="1:12">
      <c r="A35" s="59"/>
      <c r="B35" s="12">
        <v>75</v>
      </c>
      <c r="C35" s="56" t="s">
        <v>33</v>
      </c>
      <c r="D35" s="56"/>
      <c r="E35" s="15">
        <f>VLOOKUP(C35,RA!B8:D70,3,0)</f>
        <v>610097.00820000004</v>
      </c>
      <c r="F35" s="25">
        <f>VLOOKUP(C35,RA!B8:I74,8,0)</f>
        <v>33913.5769</v>
      </c>
      <c r="G35" s="16">
        <f t="shared" si="0"/>
        <v>576183.43130000005</v>
      </c>
      <c r="H35" s="27">
        <f>RA!J39</f>
        <v>5.2984374757217898</v>
      </c>
      <c r="I35" s="20">
        <f>VLOOKUP(B35,RMS!B:D,3,FALSE)</f>
        <v>610097.00854700897</v>
      </c>
      <c r="J35" s="21">
        <f>VLOOKUP(B35,RMS!B:E,4,FALSE)</f>
        <v>576183.42871794896</v>
      </c>
      <c r="K35" s="22">
        <f t="shared" si="1"/>
        <v>-3.4700892865657806E-4</v>
      </c>
      <c r="L35" s="22">
        <f t="shared" si="2"/>
        <v>2.5820510927587748E-3</v>
      </c>
    </row>
    <row r="36" spans="1:12">
      <c r="A36" s="59"/>
      <c r="B36" s="12">
        <v>76</v>
      </c>
      <c r="C36" s="56" t="s">
        <v>34</v>
      </c>
      <c r="D36" s="56"/>
      <c r="E36" s="15">
        <f>VLOOKUP(C36,RA!B8:D71,3,0)</f>
        <v>1624257.4757999999</v>
      </c>
      <c r="F36" s="25">
        <f>VLOOKUP(C36,RA!B8:I75,8,0)</f>
        <v>86060.266799999998</v>
      </c>
      <c r="G36" s="16">
        <f t="shared" si="0"/>
        <v>1538197.2089999998</v>
      </c>
      <c r="H36" s="27">
        <f>RA!J40</f>
        <v>0</v>
      </c>
      <c r="I36" s="20">
        <f>VLOOKUP(B36,RMS!B:D,3,FALSE)</f>
        <v>1624257.4530418799</v>
      </c>
      <c r="J36" s="21">
        <f>VLOOKUP(B36,RMS!B:E,4,FALSE)</f>
        <v>1538197.2151273501</v>
      </c>
      <c r="K36" s="22">
        <f t="shared" si="1"/>
        <v>2.2758119972422719E-2</v>
      </c>
      <c r="L36" s="22">
        <f t="shared" si="2"/>
        <v>-6.127350265160203E-3</v>
      </c>
    </row>
    <row r="37" spans="1:12">
      <c r="A37" s="59"/>
      <c r="B37" s="12">
        <v>77</v>
      </c>
      <c r="C37" s="56" t="s">
        <v>40</v>
      </c>
      <c r="D37" s="56"/>
      <c r="E37" s="15">
        <f>VLOOKUP(C37,RA!B9:D72,3,0)</f>
        <v>0</v>
      </c>
      <c r="F37" s="25">
        <f>VLOOKUP(C37,RA!B9:I76,8,0)</f>
        <v>0</v>
      </c>
      <c r="G37" s="16">
        <f t="shared" si="0"/>
        <v>0</v>
      </c>
      <c r="H37" s="27">
        <f>RA!J41</f>
        <v>0</v>
      </c>
      <c r="I37" s="20">
        <v>0</v>
      </c>
      <c r="J37" s="21">
        <v>0</v>
      </c>
      <c r="K37" s="22">
        <f t="shared" si="1"/>
        <v>0</v>
      </c>
      <c r="L37" s="22">
        <f t="shared" si="2"/>
        <v>0</v>
      </c>
    </row>
    <row r="38" spans="1:12">
      <c r="A38" s="59"/>
      <c r="B38" s="12">
        <v>78</v>
      </c>
      <c r="C38" s="56" t="s">
        <v>41</v>
      </c>
      <c r="D38" s="56"/>
      <c r="E38" s="15">
        <f>VLOOKUP(C38,RA!B10:D73,3,0)</f>
        <v>0</v>
      </c>
      <c r="F38" s="25">
        <f>VLOOKUP(C38,RA!B10:I77,8,0)</f>
        <v>0</v>
      </c>
      <c r="G38" s="16">
        <f t="shared" si="0"/>
        <v>0</v>
      </c>
      <c r="H38" s="27">
        <f>RA!J42</f>
        <v>16.6292114903518</v>
      </c>
      <c r="I38" s="20">
        <v>0</v>
      </c>
      <c r="J38" s="21">
        <v>0</v>
      </c>
      <c r="K38" s="22">
        <f t="shared" si="1"/>
        <v>0</v>
      </c>
      <c r="L38" s="22">
        <f t="shared" si="2"/>
        <v>0</v>
      </c>
    </row>
    <row r="39" spans="1:12">
      <c r="A39" s="59"/>
      <c r="B39" s="12">
        <v>99</v>
      </c>
      <c r="C39" s="56" t="s">
        <v>35</v>
      </c>
      <c r="D39" s="56"/>
      <c r="E39" s="15">
        <f>VLOOKUP(C39,RA!B8:D74,3,0)</f>
        <v>91723.7261</v>
      </c>
      <c r="F39" s="25">
        <f>VLOOKUP(C39,RA!B8:I78,8,0)</f>
        <v>15252.9324</v>
      </c>
      <c r="G39" s="16">
        <f t="shared" si="0"/>
        <v>76470.793699999995</v>
      </c>
      <c r="H39" s="27">
        <f>RA!J43</f>
        <v>0</v>
      </c>
      <c r="I39" s="20">
        <f>VLOOKUP(B39,RMS!B:D,3,FALSE)</f>
        <v>91723.725966265803</v>
      </c>
      <c r="J39" s="21">
        <f>VLOOKUP(B39,RMS!B:E,4,FALSE)</f>
        <v>76470.794705392895</v>
      </c>
      <c r="K39" s="22">
        <f t="shared" si="1"/>
        <v>1.3373419642448425E-4</v>
      </c>
      <c r="L39" s="22">
        <f t="shared" si="2"/>
        <v>-1.0053928999695927E-3</v>
      </c>
    </row>
  </sheetData>
  <mergeCells count="39">
    <mergeCell ref="C29:D29"/>
    <mergeCell ref="C27:D27"/>
    <mergeCell ref="C28:D28"/>
    <mergeCell ref="C23:D23"/>
    <mergeCell ref="C24:D24"/>
    <mergeCell ref="C25:D25"/>
    <mergeCell ref="C26:D26"/>
    <mergeCell ref="C2:D2"/>
    <mergeCell ref="C4:D4"/>
    <mergeCell ref="C5:D5"/>
    <mergeCell ref="C6:D6"/>
    <mergeCell ref="C7:D7"/>
    <mergeCell ref="A3:D3"/>
    <mergeCell ref="A4:A3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10:D10"/>
    <mergeCell ref="C8:D8"/>
    <mergeCell ref="C9:D9"/>
    <mergeCell ref="C22:D22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</mergeCells>
  <phoneticPr fontId="23" type="noConversion"/>
  <pageMargins left="0.75" right="0.75" top="1" bottom="1" header="0.5" footer="0.5"/>
  <pageSetup orientation="portrait" horizontalDpi="200" verticalDpi="200" copies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W42"/>
  <sheetViews>
    <sheetView workbookViewId="0">
      <selection sqref="A1:XFD1048576"/>
    </sheetView>
  </sheetViews>
  <sheetFormatPr defaultRowHeight="11.25"/>
  <cols>
    <col min="1" max="1" width="7.75" style="34" customWidth="1"/>
    <col min="2" max="3" width="9" style="34"/>
    <col min="4" max="5" width="11.5" style="34" bestFit="1" customWidth="1"/>
    <col min="6" max="7" width="12.25" style="34" bestFit="1" customWidth="1"/>
    <col min="8" max="8" width="9" style="34"/>
    <col min="9" max="9" width="12.25" style="34" bestFit="1" customWidth="1"/>
    <col min="10" max="10" width="9" style="34"/>
    <col min="11" max="11" width="12.25" style="34" bestFit="1" customWidth="1"/>
    <col min="12" max="12" width="10.5" style="34" bestFit="1" customWidth="1"/>
    <col min="13" max="13" width="12.25" style="34" bestFit="1" customWidth="1"/>
    <col min="14" max="15" width="13.875" style="34" bestFit="1" customWidth="1"/>
    <col min="16" max="18" width="10.5" style="34" bestFit="1" customWidth="1"/>
    <col min="19" max="20" width="9" style="34"/>
    <col min="21" max="21" width="10.5" style="34" bestFit="1" customWidth="1"/>
    <col min="22" max="22" width="36" style="34" bestFit="1" customWidth="1"/>
    <col min="23" max="16384" width="9" style="34"/>
  </cols>
  <sheetData>
    <row r="1" spans="1:23" ht="12.75">
      <c r="A1" s="62"/>
      <c r="B1" s="62"/>
      <c r="C1" s="62"/>
      <c r="D1" s="62"/>
      <c r="E1" s="62"/>
      <c r="F1" s="62"/>
      <c r="G1" s="62"/>
      <c r="H1" s="62"/>
      <c r="I1" s="62"/>
      <c r="J1" s="62"/>
      <c r="K1" s="62"/>
      <c r="L1" s="62"/>
      <c r="M1" s="62"/>
      <c r="N1" s="62"/>
      <c r="O1" s="62"/>
      <c r="P1" s="62"/>
      <c r="Q1" s="62"/>
      <c r="R1" s="62"/>
      <c r="S1" s="62"/>
      <c r="T1" s="62"/>
      <c r="U1" s="62"/>
      <c r="V1" s="35" t="s">
        <v>47</v>
      </c>
      <c r="W1" s="64"/>
    </row>
    <row r="2" spans="1:23" ht="12.75">
      <c r="A2" s="62"/>
      <c r="B2" s="62"/>
      <c r="C2" s="62"/>
      <c r="D2" s="62"/>
      <c r="E2" s="62"/>
      <c r="F2" s="62"/>
      <c r="G2" s="62"/>
      <c r="H2" s="62"/>
      <c r="I2" s="62"/>
      <c r="J2" s="62"/>
      <c r="K2" s="62"/>
      <c r="L2" s="62"/>
      <c r="M2" s="62"/>
      <c r="N2" s="62"/>
      <c r="O2" s="62"/>
      <c r="P2" s="62"/>
      <c r="Q2" s="62"/>
      <c r="R2" s="62"/>
      <c r="S2" s="62"/>
      <c r="T2" s="62"/>
      <c r="U2" s="62"/>
      <c r="V2" s="35"/>
      <c r="W2" s="64"/>
    </row>
    <row r="3" spans="1:23" ht="23.25" thickBot="1">
      <c r="A3" s="62"/>
      <c r="B3" s="62"/>
      <c r="C3" s="62"/>
      <c r="D3" s="62"/>
      <c r="E3" s="62"/>
      <c r="F3" s="62"/>
      <c r="G3" s="62"/>
      <c r="H3" s="62"/>
      <c r="I3" s="62"/>
      <c r="J3" s="62"/>
      <c r="K3" s="62"/>
      <c r="L3" s="62"/>
      <c r="M3" s="62"/>
      <c r="N3" s="62"/>
      <c r="O3" s="62"/>
      <c r="P3" s="62"/>
      <c r="Q3" s="62"/>
      <c r="R3" s="62"/>
      <c r="S3" s="62"/>
      <c r="T3" s="62"/>
      <c r="U3" s="62"/>
      <c r="V3" s="36" t="s">
        <v>48</v>
      </c>
      <c r="W3" s="64"/>
    </row>
    <row r="4" spans="1:23" ht="12.75" thickTop="1" thickBot="1">
      <c r="A4" s="63"/>
      <c r="B4" s="63"/>
      <c r="C4" s="63"/>
      <c r="D4" s="63"/>
      <c r="E4" s="63"/>
      <c r="F4" s="63"/>
      <c r="G4" s="63"/>
      <c r="H4" s="63"/>
      <c r="I4" s="63"/>
      <c r="J4" s="63"/>
      <c r="K4" s="63"/>
      <c r="L4" s="63"/>
      <c r="M4" s="63"/>
      <c r="N4" s="63"/>
      <c r="O4" s="63"/>
      <c r="P4" s="63"/>
      <c r="Q4" s="63"/>
      <c r="R4" s="63"/>
      <c r="S4" s="63"/>
      <c r="T4" s="63"/>
      <c r="U4" s="63"/>
      <c r="W4" s="64"/>
    </row>
    <row r="5" spans="1:23" ht="12.75" thickTop="1" thickBot="1">
      <c r="A5" s="37"/>
      <c r="B5" s="38"/>
      <c r="C5" s="39"/>
      <c r="D5" s="40" t="s">
        <v>0</v>
      </c>
      <c r="E5" s="40" t="s">
        <v>60</v>
      </c>
      <c r="F5" s="40" t="s">
        <v>61</v>
      </c>
      <c r="G5" s="40" t="s">
        <v>49</v>
      </c>
      <c r="H5" s="40" t="s">
        <v>50</v>
      </c>
      <c r="I5" s="40" t="s">
        <v>1</v>
      </c>
      <c r="J5" s="40" t="s">
        <v>2</v>
      </c>
      <c r="K5" s="40" t="s">
        <v>51</v>
      </c>
      <c r="L5" s="40" t="s">
        <v>52</v>
      </c>
      <c r="M5" s="40" t="s">
        <v>53</v>
      </c>
      <c r="N5" s="40" t="s">
        <v>54</v>
      </c>
      <c r="O5" s="40" t="s">
        <v>55</v>
      </c>
      <c r="P5" s="40" t="s">
        <v>62</v>
      </c>
      <c r="Q5" s="40" t="s">
        <v>63</v>
      </c>
      <c r="R5" s="40" t="s">
        <v>56</v>
      </c>
      <c r="S5" s="40" t="s">
        <v>57</v>
      </c>
      <c r="T5" s="40" t="s">
        <v>58</v>
      </c>
      <c r="U5" s="41" t="s">
        <v>59</v>
      </c>
    </row>
    <row r="6" spans="1:23" ht="12" thickBot="1">
      <c r="A6" s="42" t="s">
        <v>3</v>
      </c>
      <c r="B6" s="65" t="s">
        <v>4</v>
      </c>
      <c r="C6" s="66"/>
      <c r="D6" s="42"/>
      <c r="E6" s="42"/>
      <c r="F6" s="42"/>
      <c r="G6" s="42"/>
      <c r="H6" s="42"/>
      <c r="I6" s="42"/>
      <c r="J6" s="42"/>
      <c r="K6" s="42"/>
      <c r="L6" s="42"/>
      <c r="M6" s="42"/>
      <c r="N6" s="42"/>
      <c r="O6" s="42"/>
      <c r="P6" s="42"/>
      <c r="Q6" s="42"/>
      <c r="R6" s="42"/>
      <c r="S6" s="42"/>
      <c r="T6" s="42"/>
      <c r="U6" s="43"/>
    </row>
    <row r="7" spans="1:23" ht="12" thickBot="1">
      <c r="A7" s="67" t="s">
        <v>5</v>
      </c>
      <c r="B7" s="68"/>
      <c r="C7" s="69"/>
      <c r="D7" s="44">
        <v>56019972.079800002</v>
      </c>
      <c r="E7" s="44">
        <v>76080214.042400002</v>
      </c>
      <c r="F7" s="45">
        <v>73.632774020035896</v>
      </c>
      <c r="G7" s="44">
        <v>25855826.234900001</v>
      </c>
      <c r="H7" s="45">
        <v>116.66285799904</v>
      </c>
      <c r="I7" s="44">
        <v>5265053.1508999998</v>
      </c>
      <c r="J7" s="45">
        <v>9.3985286950874904</v>
      </c>
      <c r="K7" s="44">
        <v>2990093.5257000001</v>
      </c>
      <c r="L7" s="45">
        <v>11.564486466357801</v>
      </c>
      <c r="M7" s="45">
        <v>0.76083226348828703</v>
      </c>
      <c r="N7" s="44">
        <v>832955915.17789996</v>
      </c>
      <c r="O7" s="44">
        <v>832955915.17789996</v>
      </c>
      <c r="P7" s="44">
        <v>1763939</v>
      </c>
      <c r="Q7" s="44">
        <v>1643361</v>
      </c>
      <c r="R7" s="45">
        <v>7.3372801228701396</v>
      </c>
      <c r="S7" s="44">
        <v>31.758452009848401</v>
      </c>
      <c r="T7" s="44">
        <v>31.279079597909401</v>
      </c>
      <c r="U7" s="46">
        <v>1.5094325497676699</v>
      </c>
    </row>
    <row r="8" spans="1:23" ht="12" thickBot="1">
      <c r="A8" s="70">
        <v>41666</v>
      </c>
      <c r="B8" s="60" t="s">
        <v>6</v>
      </c>
      <c r="C8" s="61"/>
      <c r="D8" s="47">
        <v>2238930.9338000002</v>
      </c>
      <c r="E8" s="47">
        <v>2801131.9808</v>
      </c>
      <c r="F8" s="48">
        <v>79.929505255249097</v>
      </c>
      <c r="G8" s="47">
        <v>1144320.3692000001</v>
      </c>
      <c r="H8" s="48">
        <v>95.655953879877799</v>
      </c>
      <c r="I8" s="47">
        <v>270768.0932</v>
      </c>
      <c r="J8" s="48">
        <v>12.0936331314357</v>
      </c>
      <c r="K8" s="47">
        <v>237839.2188</v>
      </c>
      <c r="L8" s="48">
        <v>20.7843209997454</v>
      </c>
      <c r="M8" s="48">
        <v>0.13845014529622199</v>
      </c>
      <c r="N8" s="47">
        <v>32560593.695999999</v>
      </c>
      <c r="O8" s="47">
        <v>32560593.695999999</v>
      </c>
      <c r="P8" s="47">
        <v>72864</v>
      </c>
      <c r="Q8" s="47">
        <v>66281</v>
      </c>
      <c r="R8" s="48">
        <v>9.9319563675864799</v>
      </c>
      <c r="S8" s="47">
        <v>30.727532578502402</v>
      </c>
      <c r="T8" s="47">
        <v>30.626034447277501</v>
      </c>
      <c r="U8" s="49">
        <v>0.33031656858748698</v>
      </c>
    </row>
    <row r="9" spans="1:23" ht="12" thickBot="1">
      <c r="A9" s="71"/>
      <c r="B9" s="60" t="s">
        <v>7</v>
      </c>
      <c r="C9" s="61"/>
      <c r="D9" s="47">
        <v>279962.52429999999</v>
      </c>
      <c r="E9" s="47">
        <v>376489.7648</v>
      </c>
      <c r="F9" s="48">
        <v>74.361257722031993</v>
      </c>
      <c r="G9" s="47">
        <v>143102.0509</v>
      </c>
      <c r="H9" s="48">
        <v>95.6383731324986</v>
      </c>
      <c r="I9" s="47">
        <v>50474.498800000001</v>
      </c>
      <c r="J9" s="48">
        <v>18.029019750483801</v>
      </c>
      <c r="K9" s="47">
        <v>33173.370600000002</v>
      </c>
      <c r="L9" s="48">
        <v>23.181617867364899</v>
      </c>
      <c r="M9" s="48">
        <v>0.52153663878822099</v>
      </c>
      <c r="N9" s="47">
        <v>4334177.0003000004</v>
      </c>
      <c r="O9" s="47">
        <v>4334177.0003000004</v>
      </c>
      <c r="P9" s="47">
        <v>14635</v>
      </c>
      <c r="Q9" s="47">
        <v>12918</v>
      </c>
      <c r="R9" s="48">
        <v>13.291531196779699</v>
      </c>
      <c r="S9" s="47">
        <v>19.129656597198501</v>
      </c>
      <c r="T9" s="47">
        <v>19.194955364607502</v>
      </c>
      <c r="U9" s="49">
        <v>-0.34134835132685198</v>
      </c>
    </row>
    <row r="10" spans="1:23" ht="12" thickBot="1">
      <c r="A10" s="71"/>
      <c r="B10" s="60" t="s">
        <v>8</v>
      </c>
      <c r="C10" s="61"/>
      <c r="D10" s="47">
        <v>635000.34039999999</v>
      </c>
      <c r="E10" s="47">
        <v>802829.67370000004</v>
      </c>
      <c r="F10" s="48">
        <v>79.095275274701095</v>
      </c>
      <c r="G10" s="47">
        <v>256062.88500000001</v>
      </c>
      <c r="H10" s="48">
        <v>147.98609154153701</v>
      </c>
      <c r="I10" s="47">
        <v>147193.5361</v>
      </c>
      <c r="J10" s="48">
        <v>23.1800719992181</v>
      </c>
      <c r="K10" s="47">
        <v>41999.577400000002</v>
      </c>
      <c r="L10" s="48">
        <v>16.402055846555001</v>
      </c>
      <c r="M10" s="48">
        <v>2.50464326576772</v>
      </c>
      <c r="N10" s="47">
        <v>6701164.3037999999</v>
      </c>
      <c r="O10" s="47">
        <v>6701164.3037999999</v>
      </c>
      <c r="P10" s="47">
        <v>188417</v>
      </c>
      <c r="Q10" s="47">
        <v>167796</v>
      </c>
      <c r="R10" s="48">
        <v>12.2893275167465</v>
      </c>
      <c r="S10" s="47">
        <v>3.3701860256770901</v>
      </c>
      <c r="T10" s="47">
        <v>3.2074520703711702</v>
      </c>
      <c r="U10" s="49">
        <v>4.82863420790635</v>
      </c>
    </row>
    <row r="11" spans="1:23" ht="12" thickBot="1">
      <c r="A11" s="71"/>
      <c r="B11" s="60" t="s">
        <v>9</v>
      </c>
      <c r="C11" s="61"/>
      <c r="D11" s="47">
        <v>162513.91329999999</v>
      </c>
      <c r="E11" s="47">
        <v>204199.43609999999</v>
      </c>
      <c r="F11" s="48">
        <v>79.585877612518999</v>
      </c>
      <c r="G11" s="47">
        <v>79082.505000000005</v>
      </c>
      <c r="H11" s="48">
        <v>105.499197704979</v>
      </c>
      <c r="I11" s="47">
        <v>27174.867399999999</v>
      </c>
      <c r="J11" s="48">
        <v>16.721563617654901</v>
      </c>
      <c r="K11" s="47">
        <v>17354.426599999999</v>
      </c>
      <c r="L11" s="48">
        <v>21.9447102744153</v>
      </c>
      <c r="M11" s="48">
        <v>0.56587526781207498</v>
      </c>
      <c r="N11" s="47">
        <v>3217216.1313999998</v>
      </c>
      <c r="O11" s="47">
        <v>3217216.1313999998</v>
      </c>
      <c r="P11" s="47">
        <v>6495</v>
      </c>
      <c r="Q11" s="47">
        <v>6089</v>
      </c>
      <c r="R11" s="48">
        <v>6.6677615371982402</v>
      </c>
      <c r="S11" s="47">
        <v>25.021387729022301</v>
      </c>
      <c r="T11" s="47">
        <v>26.1751263097389</v>
      </c>
      <c r="U11" s="49">
        <v>-4.6110095619449902</v>
      </c>
    </row>
    <row r="12" spans="1:23" ht="12" thickBot="1">
      <c r="A12" s="71"/>
      <c r="B12" s="60" t="s">
        <v>10</v>
      </c>
      <c r="C12" s="61"/>
      <c r="D12" s="47">
        <v>399201.84</v>
      </c>
      <c r="E12" s="47">
        <v>641708.321</v>
      </c>
      <c r="F12" s="48">
        <v>62.209235401203401</v>
      </c>
      <c r="G12" s="47">
        <v>399888.72120000003</v>
      </c>
      <c r="H12" s="48">
        <v>-0.17176808536604199</v>
      </c>
      <c r="I12" s="47">
        <v>-12874.0825</v>
      </c>
      <c r="J12" s="48">
        <v>-3.2249557016069899</v>
      </c>
      <c r="K12" s="47">
        <v>-4519.4201999999996</v>
      </c>
      <c r="L12" s="48">
        <v>-1.1301694597531899</v>
      </c>
      <c r="M12" s="48">
        <v>1.8486137447454001</v>
      </c>
      <c r="N12" s="47">
        <v>11255199.5283</v>
      </c>
      <c r="O12" s="47">
        <v>11255199.5283</v>
      </c>
      <c r="P12" s="47">
        <v>3151</v>
      </c>
      <c r="Q12" s="47">
        <v>3235</v>
      </c>
      <c r="R12" s="48">
        <v>-2.5965996908809901</v>
      </c>
      <c r="S12" s="47">
        <v>126.690523643288</v>
      </c>
      <c r="T12" s="47">
        <v>131.28069221020101</v>
      </c>
      <c r="U12" s="49">
        <v>-3.6231348919491699</v>
      </c>
    </row>
    <row r="13" spans="1:23" ht="12" thickBot="1">
      <c r="A13" s="71"/>
      <c r="B13" s="60" t="s">
        <v>11</v>
      </c>
      <c r="C13" s="61"/>
      <c r="D13" s="47">
        <v>856999.39399999997</v>
      </c>
      <c r="E13" s="47">
        <v>1227395.1843000001</v>
      </c>
      <c r="F13" s="48">
        <v>69.822613365454799</v>
      </c>
      <c r="G13" s="47">
        <v>453808.65860000002</v>
      </c>
      <c r="H13" s="48">
        <v>88.845976769998998</v>
      </c>
      <c r="I13" s="47">
        <v>118918.7889</v>
      </c>
      <c r="J13" s="48">
        <v>13.876181212328801</v>
      </c>
      <c r="K13" s="47">
        <v>78957.185100000002</v>
      </c>
      <c r="L13" s="48">
        <v>17.3987832985785</v>
      </c>
      <c r="M13" s="48">
        <v>0.50611738183660304</v>
      </c>
      <c r="N13" s="47">
        <v>14960709.8507</v>
      </c>
      <c r="O13" s="47">
        <v>14960709.8507</v>
      </c>
      <c r="P13" s="47">
        <v>24284</v>
      </c>
      <c r="Q13" s="47">
        <v>22862</v>
      </c>
      <c r="R13" s="48">
        <v>6.2199282652436496</v>
      </c>
      <c r="S13" s="47">
        <v>35.290701449514103</v>
      </c>
      <c r="T13" s="47">
        <v>36.754879341265003</v>
      </c>
      <c r="U13" s="49">
        <v>-4.1489056085935596</v>
      </c>
    </row>
    <row r="14" spans="1:23" ht="12" thickBot="1">
      <c r="A14" s="71"/>
      <c r="B14" s="60" t="s">
        <v>12</v>
      </c>
      <c r="C14" s="61"/>
      <c r="D14" s="47">
        <v>469842.20640000002</v>
      </c>
      <c r="E14" s="47">
        <v>693637.95189999999</v>
      </c>
      <c r="F14" s="48">
        <v>67.735942808927504</v>
      </c>
      <c r="G14" s="47">
        <v>257629.92499999999</v>
      </c>
      <c r="H14" s="48">
        <v>82.370975110907693</v>
      </c>
      <c r="I14" s="47">
        <v>59169.489399999999</v>
      </c>
      <c r="J14" s="48">
        <v>12.5934810866323</v>
      </c>
      <c r="K14" s="47">
        <v>35922.756699999998</v>
      </c>
      <c r="L14" s="48">
        <v>13.943549725444401</v>
      </c>
      <c r="M14" s="48">
        <v>0.647131090025727</v>
      </c>
      <c r="N14" s="47">
        <v>7904488.2385</v>
      </c>
      <c r="O14" s="47">
        <v>7904488.2385</v>
      </c>
      <c r="P14" s="47">
        <v>5276</v>
      </c>
      <c r="Q14" s="47">
        <v>5739</v>
      </c>
      <c r="R14" s="48">
        <v>-8.0676075971423593</v>
      </c>
      <c r="S14" s="47">
        <v>89.052730553449607</v>
      </c>
      <c r="T14" s="47">
        <v>84.462942742638106</v>
      </c>
      <c r="U14" s="49">
        <v>5.1540113169878596</v>
      </c>
    </row>
    <row r="15" spans="1:23" ht="12" thickBot="1">
      <c r="A15" s="71"/>
      <c r="B15" s="60" t="s">
        <v>13</v>
      </c>
      <c r="C15" s="61"/>
      <c r="D15" s="47">
        <v>250120.7107</v>
      </c>
      <c r="E15" s="47">
        <v>350592.61690000002</v>
      </c>
      <c r="F15" s="48">
        <v>71.342264110297094</v>
      </c>
      <c r="G15" s="47">
        <v>121472.90700000001</v>
      </c>
      <c r="H15" s="48">
        <v>105.90658186849799</v>
      </c>
      <c r="I15" s="47">
        <v>26671.827700000002</v>
      </c>
      <c r="J15" s="48">
        <v>10.6635822460903</v>
      </c>
      <c r="K15" s="47">
        <v>21783.966700000001</v>
      </c>
      <c r="L15" s="48">
        <v>17.9331895794673</v>
      </c>
      <c r="M15" s="48">
        <v>0.22437883179467</v>
      </c>
      <c r="N15" s="47">
        <v>4520792.1470999997</v>
      </c>
      <c r="O15" s="47">
        <v>4520792.1470999997</v>
      </c>
      <c r="P15" s="47">
        <v>6424</v>
      </c>
      <c r="Q15" s="47">
        <v>6337</v>
      </c>
      <c r="R15" s="48">
        <v>1.37288937983273</v>
      </c>
      <c r="S15" s="47">
        <v>38.935353471357402</v>
      </c>
      <c r="T15" s="47">
        <v>38.146393877229002</v>
      </c>
      <c r="U15" s="49">
        <v>2.0263321731721899</v>
      </c>
    </row>
    <row r="16" spans="1:23" ht="12" thickBot="1">
      <c r="A16" s="71"/>
      <c r="B16" s="60" t="s">
        <v>14</v>
      </c>
      <c r="C16" s="61"/>
      <c r="D16" s="47">
        <v>2981189.7834999999</v>
      </c>
      <c r="E16" s="47">
        <v>3804233.2732000002</v>
      </c>
      <c r="F16" s="48">
        <v>78.365062534462197</v>
      </c>
      <c r="G16" s="47">
        <v>1063028.2526</v>
      </c>
      <c r="H16" s="48">
        <v>180.44313744328801</v>
      </c>
      <c r="I16" s="47">
        <v>168744.40410000001</v>
      </c>
      <c r="J16" s="48">
        <v>5.6603039844678902</v>
      </c>
      <c r="K16" s="47">
        <v>78266.384900000005</v>
      </c>
      <c r="L16" s="48">
        <v>7.3625874673201501</v>
      </c>
      <c r="M16" s="48">
        <v>1.1560265536168901</v>
      </c>
      <c r="N16" s="47">
        <v>33467527.8455</v>
      </c>
      <c r="O16" s="47">
        <v>33467527.8455</v>
      </c>
      <c r="P16" s="47">
        <v>116849</v>
      </c>
      <c r="Q16" s="47">
        <v>100387</v>
      </c>
      <c r="R16" s="48">
        <v>16.3985376592587</v>
      </c>
      <c r="S16" s="47">
        <v>25.5131818286849</v>
      </c>
      <c r="T16" s="47">
        <v>27.521746445256898</v>
      </c>
      <c r="U16" s="49">
        <v>-7.8726543402505502</v>
      </c>
    </row>
    <row r="17" spans="1:21" ht="12" thickBot="1">
      <c r="A17" s="71"/>
      <c r="B17" s="60" t="s">
        <v>15</v>
      </c>
      <c r="C17" s="61"/>
      <c r="D17" s="47">
        <v>4354252.9011000004</v>
      </c>
      <c r="E17" s="47">
        <v>5701580.1983000003</v>
      </c>
      <c r="F17" s="48">
        <v>76.369230102179003</v>
      </c>
      <c r="G17" s="47">
        <v>955334.5318</v>
      </c>
      <c r="H17" s="48">
        <v>355.78305359651398</v>
      </c>
      <c r="I17" s="47">
        <v>-217052.30549999999</v>
      </c>
      <c r="J17" s="48">
        <v>-4.9848346072219796</v>
      </c>
      <c r="K17" s="47">
        <v>39665.084999999999</v>
      </c>
      <c r="L17" s="48">
        <v>4.1519576315602</v>
      </c>
      <c r="M17" s="48">
        <v>-6.4721250565831401</v>
      </c>
      <c r="N17" s="47">
        <v>45012766.340499997</v>
      </c>
      <c r="O17" s="47">
        <v>45012766.340499997</v>
      </c>
      <c r="P17" s="47">
        <v>37652</v>
      </c>
      <c r="Q17" s="47">
        <v>31920</v>
      </c>
      <c r="R17" s="48">
        <v>17.9573934837093</v>
      </c>
      <c r="S17" s="47">
        <v>115.644664323276</v>
      </c>
      <c r="T17" s="47">
        <v>118.123365698622</v>
      </c>
      <c r="U17" s="49">
        <v>-2.1433772062463801</v>
      </c>
    </row>
    <row r="18" spans="1:21" ht="12" thickBot="1">
      <c r="A18" s="71"/>
      <c r="B18" s="60" t="s">
        <v>16</v>
      </c>
      <c r="C18" s="61"/>
      <c r="D18" s="47">
        <v>12752374.7796</v>
      </c>
      <c r="E18" s="47">
        <v>17009603.431699999</v>
      </c>
      <c r="F18" s="48">
        <v>74.971617244373803</v>
      </c>
      <c r="G18" s="47">
        <v>4527036.5181999998</v>
      </c>
      <c r="H18" s="48">
        <v>181.693658275822</v>
      </c>
      <c r="I18" s="47">
        <v>1177597.6192999999</v>
      </c>
      <c r="J18" s="48">
        <v>9.2343397967240204</v>
      </c>
      <c r="K18" s="47">
        <v>545308.92009999999</v>
      </c>
      <c r="L18" s="48">
        <v>12.045604622531799</v>
      </c>
      <c r="M18" s="48">
        <v>1.1595055131026499</v>
      </c>
      <c r="N18" s="47">
        <v>126941392.95810001</v>
      </c>
      <c r="O18" s="47">
        <v>126941392.95810001</v>
      </c>
      <c r="P18" s="47">
        <v>221330</v>
      </c>
      <c r="Q18" s="47">
        <v>204642</v>
      </c>
      <c r="R18" s="48">
        <v>8.1547287458097593</v>
      </c>
      <c r="S18" s="47">
        <v>57.6170188388379</v>
      </c>
      <c r="T18" s="47">
        <v>55.983884785137001</v>
      </c>
      <c r="U18" s="49">
        <v>2.8344646887563698</v>
      </c>
    </row>
    <row r="19" spans="1:21" ht="12" thickBot="1">
      <c r="A19" s="71"/>
      <c r="B19" s="60" t="s">
        <v>17</v>
      </c>
      <c r="C19" s="61"/>
      <c r="D19" s="47">
        <v>2090146.371</v>
      </c>
      <c r="E19" s="47">
        <v>2861105.4136000001</v>
      </c>
      <c r="F19" s="48">
        <v>73.053805045584198</v>
      </c>
      <c r="G19" s="47">
        <v>1278706.7482</v>
      </c>
      <c r="H19" s="48">
        <v>63.457835343579802</v>
      </c>
      <c r="I19" s="47">
        <v>206487.75159999999</v>
      </c>
      <c r="J19" s="48">
        <v>9.8791048543269699</v>
      </c>
      <c r="K19" s="47">
        <v>87429.374599999996</v>
      </c>
      <c r="L19" s="48">
        <v>6.8373280052734398</v>
      </c>
      <c r="M19" s="48">
        <v>1.36176631189124</v>
      </c>
      <c r="N19" s="47">
        <v>31700223.037500001</v>
      </c>
      <c r="O19" s="47">
        <v>31700223.037500001</v>
      </c>
      <c r="P19" s="47">
        <v>32173</v>
      </c>
      <c r="Q19" s="47">
        <v>29138</v>
      </c>
      <c r="R19" s="48">
        <v>10.4159516782209</v>
      </c>
      <c r="S19" s="47">
        <v>64.965852453921002</v>
      </c>
      <c r="T19" s="47">
        <v>58.906376288695199</v>
      </c>
      <c r="U19" s="49">
        <v>9.3271710234598704</v>
      </c>
    </row>
    <row r="20" spans="1:21" ht="12" thickBot="1">
      <c r="A20" s="71"/>
      <c r="B20" s="60" t="s">
        <v>18</v>
      </c>
      <c r="C20" s="61"/>
      <c r="D20" s="47">
        <v>2449480.6831</v>
      </c>
      <c r="E20" s="47">
        <v>3235915.0131000001</v>
      </c>
      <c r="F20" s="48">
        <v>75.696693923781496</v>
      </c>
      <c r="G20" s="47">
        <v>1240481.9084999999</v>
      </c>
      <c r="H20" s="48">
        <v>97.462023937288293</v>
      </c>
      <c r="I20" s="47">
        <v>192614.42240000001</v>
      </c>
      <c r="J20" s="48">
        <v>7.8634799502167203</v>
      </c>
      <c r="K20" s="47">
        <v>106429.2504</v>
      </c>
      <c r="L20" s="48">
        <v>8.5796696969724504</v>
      </c>
      <c r="M20" s="48">
        <v>0.80978839629222799</v>
      </c>
      <c r="N20" s="47">
        <v>56291695.362300001</v>
      </c>
      <c r="O20" s="47">
        <v>56291695.362300001</v>
      </c>
      <c r="P20" s="47">
        <v>75968</v>
      </c>
      <c r="Q20" s="47">
        <v>72458</v>
      </c>
      <c r="R20" s="48">
        <v>4.8441855971735501</v>
      </c>
      <c r="S20" s="47">
        <v>32.2435852345725</v>
      </c>
      <c r="T20" s="47">
        <v>36.832802757459497</v>
      </c>
      <c r="U20" s="49">
        <v>-14.2329628963418</v>
      </c>
    </row>
    <row r="21" spans="1:21" ht="12" thickBot="1">
      <c r="A21" s="71"/>
      <c r="B21" s="60" t="s">
        <v>19</v>
      </c>
      <c r="C21" s="61"/>
      <c r="D21" s="47">
        <v>1462276.0347</v>
      </c>
      <c r="E21" s="47">
        <v>2178894.6222999999</v>
      </c>
      <c r="F21" s="48">
        <v>67.110911181030403</v>
      </c>
      <c r="G21" s="47">
        <v>678687.05830000003</v>
      </c>
      <c r="H21" s="48">
        <v>115.456596205438</v>
      </c>
      <c r="I21" s="47">
        <v>130259.9154</v>
      </c>
      <c r="J21" s="48">
        <v>8.9080250451293299</v>
      </c>
      <c r="K21" s="47">
        <v>89159.331600000005</v>
      </c>
      <c r="L21" s="48">
        <v>13.137031347456301</v>
      </c>
      <c r="M21" s="48">
        <v>0.46097904798559503</v>
      </c>
      <c r="N21" s="47">
        <v>17256479.832899999</v>
      </c>
      <c r="O21" s="47">
        <v>17256479.832899999</v>
      </c>
      <c r="P21" s="47">
        <v>56619</v>
      </c>
      <c r="Q21" s="47">
        <v>57848</v>
      </c>
      <c r="R21" s="48">
        <v>-2.12453325957682</v>
      </c>
      <c r="S21" s="47">
        <v>25.826595925396099</v>
      </c>
      <c r="T21" s="47">
        <v>23.477942421518499</v>
      </c>
      <c r="U21" s="49">
        <v>9.0939336746586292</v>
      </c>
    </row>
    <row r="22" spans="1:21" ht="12" thickBot="1">
      <c r="A22" s="71"/>
      <c r="B22" s="60" t="s">
        <v>20</v>
      </c>
      <c r="C22" s="61"/>
      <c r="D22" s="47">
        <v>3401368.8053000001</v>
      </c>
      <c r="E22" s="47">
        <v>4477220.0915999999</v>
      </c>
      <c r="F22" s="48">
        <v>75.970551719838994</v>
      </c>
      <c r="G22" s="47">
        <v>1443040.5874000001</v>
      </c>
      <c r="H22" s="48">
        <v>135.708464127708</v>
      </c>
      <c r="I22" s="47">
        <v>382318.53629999998</v>
      </c>
      <c r="J22" s="48">
        <v>11.2401376676435</v>
      </c>
      <c r="K22" s="47">
        <v>205838.63750000001</v>
      </c>
      <c r="L22" s="48">
        <v>14.264230631992801</v>
      </c>
      <c r="M22" s="48">
        <v>0.85737012712202798</v>
      </c>
      <c r="N22" s="47">
        <v>44710857.667999998</v>
      </c>
      <c r="O22" s="47">
        <v>44710857.667999998</v>
      </c>
      <c r="P22" s="47">
        <v>131960</v>
      </c>
      <c r="Q22" s="47">
        <v>119650</v>
      </c>
      <c r="R22" s="48">
        <v>10.2883409945675</v>
      </c>
      <c r="S22" s="47">
        <v>25.7757563299485</v>
      </c>
      <c r="T22" s="47">
        <v>25.255339237776901</v>
      </c>
      <c r="U22" s="49">
        <v>2.01901773709334</v>
      </c>
    </row>
    <row r="23" spans="1:21" ht="12" thickBot="1">
      <c r="A23" s="71"/>
      <c r="B23" s="60" t="s">
        <v>21</v>
      </c>
      <c r="C23" s="61"/>
      <c r="D23" s="47">
        <v>4814959.8311000001</v>
      </c>
      <c r="E23" s="47">
        <v>5691806.5525000002</v>
      </c>
      <c r="F23" s="48">
        <v>84.594579711869102</v>
      </c>
      <c r="G23" s="47">
        <v>3363362.7678999999</v>
      </c>
      <c r="H23" s="48">
        <v>43.159098895131699</v>
      </c>
      <c r="I23" s="47">
        <v>440853.62770000001</v>
      </c>
      <c r="J23" s="48">
        <v>9.1559149642850706</v>
      </c>
      <c r="K23" s="47">
        <v>384460.23670000001</v>
      </c>
      <c r="L23" s="48">
        <v>11.4308287042152</v>
      </c>
      <c r="M23" s="48">
        <v>0.146681985851256</v>
      </c>
      <c r="N23" s="47">
        <v>96605894.446099997</v>
      </c>
      <c r="O23" s="47">
        <v>96605894.446099997</v>
      </c>
      <c r="P23" s="47">
        <v>145392</v>
      </c>
      <c r="Q23" s="47">
        <v>138344</v>
      </c>
      <c r="R23" s="48">
        <v>5.0945469265020602</v>
      </c>
      <c r="S23" s="47">
        <v>33.117089187163003</v>
      </c>
      <c r="T23" s="47">
        <v>33.673223615769402</v>
      </c>
      <c r="U23" s="49">
        <v>-1.67929743300621</v>
      </c>
    </row>
    <row r="24" spans="1:21" ht="12" thickBot="1">
      <c r="A24" s="71"/>
      <c r="B24" s="60" t="s">
        <v>22</v>
      </c>
      <c r="C24" s="61"/>
      <c r="D24" s="47">
        <v>1040629.3051</v>
      </c>
      <c r="E24" s="47">
        <v>1389096.9188999999</v>
      </c>
      <c r="F24" s="48">
        <v>74.914089214455601</v>
      </c>
      <c r="G24" s="47">
        <v>427341.58370000002</v>
      </c>
      <c r="H24" s="48">
        <v>143.51229667144599</v>
      </c>
      <c r="I24" s="47">
        <v>186858.4614</v>
      </c>
      <c r="J24" s="48">
        <v>17.956294377280098</v>
      </c>
      <c r="K24" s="47">
        <v>56432.748399999997</v>
      </c>
      <c r="L24" s="48">
        <v>13.2055364028455</v>
      </c>
      <c r="M24" s="48">
        <v>2.31117067124804</v>
      </c>
      <c r="N24" s="47">
        <v>13444581.3335</v>
      </c>
      <c r="O24" s="47">
        <v>13444581.3335</v>
      </c>
      <c r="P24" s="47">
        <v>50589</v>
      </c>
      <c r="Q24" s="47">
        <v>49125</v>
      </c>
      <c r="R24" s="48">
        <v>2.9801526717557301</v>
      </c>
      <c r="S24" s="47">
        <v>20.570268340943699</v>
      </c>
      <c r="T24" s="47">
        <v>18.8045398066158</v>
      </c>
      <c r="U24" s="49">
        <v>8.5838867294372907</v>
      </c>
    </row>
    <row r="25" spans="1:21" ht="12" thickBot="1">
      <c r="A25" s="71"/>
      <c r="B25" s="60" t="s">
        <v>23</v>
      </c>
      <c r="C25" s="61"/>
      <c r="D25" s="47">
        <v>1070753.8736</v>
      </c>
      <c r="E25" s="47">
        <v>1526687.6259999999</v>
      </c>
      <c r="F25" s="48">
        <v>70.135753730147798</v>
      </c>
      <c r="G25" s="47">
        <v>429401.49060000002</v>
      </c>
      <c r="H25" s="48">
        <v>149.359607975241</v>
      </c>
      <c r="I25" s="47">
        <v>92224.368600000002</v>
      </c>
      <c r="J25" s="48">
        <v>8.6130315167509792</v>
      </c>
      <c r="K25" s="47">
        <v>46946.475400000003</v>
      </c>
      <c r="L25" s="48">
        <v>10.9330024295915</v>
      </c>
      <c r="M25" s="48">
        <v>0.96445777482157902</v>
      </c>
      <c r="N25" s="47">
        <v>16959822.944899999</v>
      </c>
      <c r="O25" s="47">
        <v>16959822.944899999</v>
      </c>
      <c r="P25" s="47">
        <v>40059</v>
      </c>
      <c r="Q25" s="47">
        <v>37258</v>
      </c>
      <c r="R25" s="48">
        <v>7.5178485157550101</v>
      </c>
      <c r="S25" s="47">
        <v>26.7294209441074</v>
      </c>
      <c r="T25" s="47">
        <v>25.201129346717501</v>
      </c>
      <c r="U25" s="49">
        <v>5.7176382555600203</v>
      </c>
    </row>
    <row r="26" spans="1:21" ht="12" thickBot="1">
      <c r="A26" s="71"/>
      <c r="B26" s="60" t="s">
        <v>24</v>
      </c>
      <c r="C26" s="61"/>
      <c r="D26" s="47">
        <v>2466553.1247999999</v>
      </c>
      <c r="E26" s="47">
        <v>2417219.0605000001</v>
      </c>
      <c r="F26" s="48">
        <v>102.040943045096</v>
      </c>
      <c r="G26" s="47">
        <v>981351.48589999997</v>
      </c>
      <c r="H26" s="48">
        <v>151.34247619118</v>
      </c>
      <c r="I26" s="47">
        <v>456417.41820000001</v>
      </c>
      <c r="J26" s="48">
        <v>18.504260606063699</v>
      </c>
      <c r="K26" s="47">
        <v>200753.03649999999</v>
      </c>
      <c r="L26" s="48">
        <v>20.456792432111001</v>
      </c>
      <c r="M26" s="48">
        <v>1.2735268475005099</v>
      </c>
      <c r="N26" s="47">
        <v>32995603.8347</v>
      </c>
      <c r="O26" s="47">
        <v>32995603.8347</v>
      </c>
      <c r="P26" s="47">
        <v>105120</v>
      </c>
      <c r="Q26" s="47">
        <v>100752</v>
      </c>
      <c r="R26" s="48">
        <v>4.33539780848022</v>
      </c>
      <c r="S26" s="47">
        <v>23.464165951293801</v>
      </c>
      <c r="T26" s="47">
        <v>23.067707710020599</v>
      </c>
      <c r="U26" s="49">
        <v>1.68963278769878</v>
      </c>
    </row>
    <row r="27" spans="1:21" ht="12" thickBot="1">
      <c r="A27" s="71"/>
      <c r="B27" s="60" t="s">
        <v>25</v>
      </c>
      <c r="C27" s="61"/>
      <c r="D27" s="47">
        <v>547640.83030000003</v>
      </c>
      <c r="E27" s="47">
        <v>699898.23100000003</v>
      </c>
      <c r="F27" s="48">
        <v>78.245780035411997</v>
      </c>
      <c r="G27" s="47">
        <v>319825.766</v>
      </c>
      <c r="H27" s="48">
        <v>71.230991533058699</v>
      </c>
      <c r="I27" s="47">
        <v>139397.50630000001</v>
      </c>
      <c r="J27" s="48">
        <v>25.454184309748701</v>
      </c>
      <c r="K27" s="47">
        <v>91622.415900000007</v>
      </c>
      <c r="L27" s="48">
        <v>28.647603051469002</v>
      </c>
      <c r="M27" s="48">
        <v>0.52143451938817498</v>
      </c>
      <c r="N27" s="47">
        <v>9399904.7939999998</v>
      </c>
      <c r="O27" s="47">
        <v>9399904.7939999998</v>
      </c>
      <c r="P27" s="47">
        <v>49541</v>
      </c>
      <c r="Q27" s="47">
        <v>49367</v>
      </c>
      <c r="R27" s="48">
        <v>0.35246217108595401</v>
      </c>
      <c r="S27" s="47">
        <v>11.054295034415899</v>
      </c>
      <c r="T27" s="47">
        <v>10.673976462009</v>
      </c>
      <c r="U27" s="49">
        <v>3.4404597599651199</v>
      </c>
    </row>
    <row r="28" spans="1:21" ht="12" thickBot="1">
      <c r="A28" s="71"/>
      <c r="B28" s="60" t="s">
        <v>26</v>
      </c>
      <c r="C28" s="61"/>
      <c r="D28" s="47">
        <v>1885979.5109999999</v>
      </c>
      <c r="E28" s="47">
        <v>2867333.3064999999</v>
      </c>
      <c r="F28" s="48">
        <v>65.774687118677306</v>
      </c>
      <c r="G28" s="47">
        <v>1404006.6173</v>
      </c>
      <c r="H28" s="48">
        <v>34.328391886561498</v>
      </c>
      <c r="I28" s="47">
        <v>161095.6807</v>
      </c>
      <c r="J28" s="48">
        <v>8.5417513690051994</v>
      </c>
      <c r="K28" s="47">
        <v>61140.005400000002</v>
      </c>
      <c r="L28" s="48">
        <v>4.3546807149368298</v>
      </c>
      <c r="M28" s="48">
        <v>1.6348653331980201</v>
      </c>
      <c r="N28" s="47">
        <v>44391071.823600002</v>
      </c>
      <c r="O28" s="47">
        <v>44391071.823600002</v>
      </c>
      <c r="P28" s="47">
        <v>49791</v>
      </c>
      <c r="Q28" s="47">
        <v>49516</v>
      </c>
      <c r="R28" s="48">
        <v>0.55537604006785701</v>
      </c>
      <c r="S28" s="47">
        <v>37.877919925287699</v>
      </c>
      <c r="T28" s="47">
        <v>35.581089193392003</v>
      </c>
      <c r="U28" s="49">
        <v>6.0637720773106096</v>
      </c>
    </row>
    <row r="29" spans="1:21" ht="12" thickBot="1">
      <c r="A29" s="71"/>
      <c r="B29" s="60" t="s">
        <v>27</v>
      </c>
      <c r="C29" s="61"/>
      <c r="D29" s="47">
        <v>1080657.2866</v>
      </c>
      <c r="E29" s="47">
        <v>1188173.2401000001</v>
      </c>
      <c r="F29" s="48">
        <v>90.951155111778903</v>
      </c>
      <c r="G29" s="47">
        <v>589851.85279999999</v>
      </c>
      <c r="H29" s="48">
        <v>83.208254999991695</v>
      </c>
      <c r="I29" s="47">
        <v>234551.26509999999</v>
      </c>
      <c r="J29" s="48">
        <v>21.704500400673101</v>
      </c>
      <c r="K29" s="47">
        <v>107537.2696</v>
      </c>
      <c r="L29" s="48">
        <v>18.231233671561</v>
      </c>
      <c r="M29" s="48">
        <v>1.18111605374068</v>
      </c>
      <c r="N29" s="47">
        <v>19939224.648800001</v>
      </c>
      <c r="O29" s="47">
        <v>19939224.648800001</v>
      </c>
      <c r="P29" s="47">
        <v>104368</v>
      </c>
      <c r="Q29" s="47">
        <v>102795</v>
      </c>
      <c r="R29" s="48">
        <v>1.5302300695558999</v>
      </c>
      <c r="S29" s="47">
        <v>10.354297165797901</v>
      </c>
      <c r="T29" s="47">
        <v>8.9374560824942897</v>
      </c>
      <c r="U29" s="49">
        <v>13.6836046002594</v>
      </c>
    </row>
    <row r="30" spans="1:21" ht="12" thickBot="1">
      <c r="A30" s="71"/>
      <c r="B30" s="60" t="s">
        <v>28</v>
      </c>
      <c r="C30" s="61"/>
      <c r="D30" s="47">
        <v>3779841.5362999998</v>
      </c>
      <c r="E30" s="47">
        <v>4037223.3169999998</v>
      </c>
      <c r="F30" s="48">
        <v>93.624782171047798</v>
      </c>
      <c r="G30" s="47">
        <v>1264670.1124</v>
      </c>
      <c r="H30" s="48">
        <v>198.87964452064799</v>
      </c>
      <c r="I30" s="47">
        <v>476848.50540000002</v>
      </c>
      <c r="J30" s="48">
        <v>12.615568690394801</v>
      </c>
      <c r="K30" s="47">
        <v>199490.63130000001</v>
      </c>
      <c r="L30" s="48">
        <v>15.774123966717401</v>
      </c>
      <c r="M30" s="48">
        <v>1.39033032424917</v>
      </c>
      <c r="N30" s="47">
        <v>40578665.995999999</v>
      </c>
      <c r="O30" s="47">
        <v>40578665.995999999</v>
      </c>
      <c r="P30" s="47">
        <v>123175</v>
      </c>
      <c r="Q30" s="47">
        <v>105947</v>
      </c>
      <c r="R30" s="48">
        <v>16.260960669013802</v>
      </c>
      <c r="S30" s="47">
        <v>30.686758971382201</v>
      </c>
      <c r="T30" s="47">
        <v>29.057052893427802</v>
      </c>
      <c r="U30" s="49">
        <v>5.3107794129518897</v>
      </c>
    </row>
    <row r="31" spans="1:21" ht="12" thickBot="1">
      <c r="A31" s="71"/>
      <c r="B31" s="60" t="s">
        <v>29</v>
      </c>
      <c r="C31" s="61"/>
      <c r="D31" s="47">
        <v>1177083.3943</v>
      </c>
      <c r="E31" s="47">
        <v>1771746.2294000001</v>
      </c>
      <c r="F31" s="48">
        <v>66.436342562366704</v>
      </c>
      <c r="G31" s="47">
        <v>979621.21580000001</v>
      </c>
      <c r="H31" s="48">
        <v>20.156992857565299</v>
      </c>
      <c r="I31" s="47">
        <v>66612.242299999998</v>
      </c>
      <c r="J31" s="48">
        <v>5.6590928580394797</v>
      </c>
      <c r="K31" s="47">
        <v>34811.710800000001</v>
      </c>
      <c r="L31" s="48">
        <v>3.5535889013562501</v>
      </c>
      <c r="M31" s="48">
        <v>0.91350096761116395</v>
      </c>
      <c r="N31" s="47">
        <v>63205206.673100002</v>
      </c>
      <c r="O31" s="47">
        <v>63205206.673100002</v>
      </c>
      <c r="P31" s="47">
        <v>32847</v>
      </c>
      <c r="Q31" s="47">
        <v>33842</v>
      </c>
      <c r="R31" s="48">
        <v>-2.9401335618462299</v>
      </c>
      <c r="S31" s="47">
        <v>35.8353394313027</v>
      </c>
      <c r="T31" s="47">
        <v>39.554423051238103</v>
      </c>
      <c r="U31" s="49">
        <v>-10.378256991439899</v>
      </c>
    </row>
    <row r="32" spans="1:21" ht="12" thickBot="1">
      <c r="A32" s="71"/>
      <c r="B32" s="60" t="s">
        <v>30</v>
      </c>
      <c r="C32" s="61"/>
      <c r="D32" s="47">
        <v>295948.21460000001</v>
      </c>
      <c r="E32" s="47">
        <v>365175.49329999997</v>
      </c>
      <c r="F32" s="48">
        <v>81.042736993545105</v>
      </c>
      <c r="G32" s="47">
        <v>157260.58919999999</v>
      </c>
      <c r="H32" s="48">
        <v>88.189689550012204</v>
      </c>
      <c r="I32" s="47">
        <v>67876.560599999997</v>
      </c>
      <c r="J32" s="48">
        <v>22.935283016233502</v>
      </c>
      <c r="K32" s="47">
        <v>39299.840400000001</v>
      </c>
      <c r="L32" s="48">
        <v>24.9902665378034</v>
      </c>
      <c r="M32" s="48">
        <v>0.72714596062328996</v>
      </c>
      <c r="N32" s="47">
        <v>4618818.9896</v>
      </c>
      <c r="O32" s="47">
        <v>4618818.9896</v>
      </c>
      <c r="P32" s="47">
        <v>36125</v>
      </c>
      <c r="Q32" s="47">
        <v>36327</v>
      </c>
      <c r="R32" s="48">
        <v>-0.55606023068240895</v>
      </c>
      <c r="S32" s="47">
        <v>8.1923381204152292</v>
      </c>
      <c r="T32" s="47">
        <v>7.1967877529110602</v>
      </c>
      <c r="U32" s="49">
        <v>12.152212870990599</v>
      </c>
    </row>
    <row r="33" spans="1:21" ht="12" thickBot="1">
      <c r="A33" s="71"/>
      <c r="B33" s="60" t="s">
        <v>31</v>
      </c>
      <c r="C33" s="61"/>
      <c r="D33" s="47">
        <v>52.597499999999997</v>
      </c>
      <c r="E33" s="50"/>
      <c r="F33" s="50"/>
      <c r="G33" s="47">
        <v>76.277000000000001</v>
      </c>
      <c r="H33" s="48">
        <v>-31.044089306081801</v>
      </c>
      <c r="I33" s="47">
        <v>10.120200000000001</v>
      </c>
      <c r="J33" s="48">
        <v>19.2408384428918</v>
      </c>
      <c r="K33" s="47">
        <v>14.215400000000001</v>
      </c>
      <c r="L33" s="48">
        <v>18.636548369757602</v>
      </c>
      <c r="M33" s="48">
        <v>-0.28808193930526099</v>
      </c>
      <c r="N33" s="47">
        <v>1305.2863</v>
      </c>
      <c r="O33" s="47">
        <v>1305.2863</v>
      </c>
      <c r="P33" s="47">
        <v>15</v>
      </c>
      <c r="Q33" s="47">
        <v>13</v>
      </c>
      <c r="R33" s="48">
        <v>15.384615384615399</v>
      </c>
      <c r="S33" s="47">
        <v>3.5065</v>
      </c>
      <c r="T33" s="47">
        <v>6.5089076923076901</v>
      </c>
      <c r="U33" s="49">
        <v>-85.624060810143803</v>
      </c>
    </row>
    <row r="34" spans="1:21" ht="12" thickBot="1">
      <c r="A34" s="71"/>
      <c r="B34" s="60" t="s">
        <v>32</v>
      </c>
      <c r="C34" s="61"/>
      <c r="D34" s="47">
        <v>750133.1433</v>
      </c>
      <c r="E34" s="47">
        <v>952484.73770000006</v>
      </c>
      <c r="F34" s="48">
        <v>78.755397709718096</v>
      </c>
      <c r="G34" s="47">
        <v>429838.01809999999</v>
      </c>
      <c r="H34" s="48">
        <v>74.515308491275604</v>
      </c>
      <c r="I34" s="47">
        <v>78613.255699999994</v>
      </c>
      <c r="J34" s="48">
        <v>10.4799069874667</v>
      </c>
      <c r="K34" s="47">
        <v>40424.875099999997</v>
      </c>
      <c r="L34" s="48">
        <v>9.4046765055098795</v>
      </c>
      <c r="M34" s="48">
        <v>0.94467528979452497</v>
      </c>
      <c r="N34" s="47">
        <v>11802805.481899999</v>
      </c>
      <c r="O34" s="47">
        <v>11802805.481899999</v>
      </c>
      <c r="P34" s="47">
        <v>24508</v>
      </c>
      <c r="Q34" s="47">
        <v>25274</v>
      </c>
      <c r="R34" s="48">
        <v>-3.0307826224578598</v>
      </c>
      <c r="S34" s="47">
        <v>30.607684972253999</v>
      </c>
      <c r="T34" s="47">
        <v>28.900767385455399</v>
      </c>
      <c r="U34" s="49">
        <v>5.57676148439805</v>
      </c>
    </row>
    <row r="35" spans="1:21" ht="12" thickBot="1">
      <c r="A35" s="71"/>
      <c r="B35" s="60" t="s">
        <v>37</v>
      </c>
      <c r="C35" s="61"/>
      <c r="D35" s="50"/>
      <c r="E35" s="47">
        <v>2449676.0400999999</v>
      </c>
      <c r="F35" s="50"/>
      <c r="G35" s="50"/>
      <c r="H35" s="50"/>
      <c r="I35" s="50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1"/>
    </row>
    <row r="36" spans="1:21" ht="12" thickBot="1">
      <c r="A36" s="71"/>
      <c r="B36" s="60" t="s">
        <v>38</v>
      </c>
      <c r="C36" s="61"/>
      <c r="D36" s="50"/>
      <c r="E36" s="47">
        <v>465806.13299999997</v>
      </c>
      <c r="F36" s="50"/>
      <c r="G36" s="50"/>
      <c r="H36" s="50"/>
      <c r="I36" s="50"/>
      <c r="J36" s="50"/>
      <c r="K36" s="50"/>
      <c r="L36" s="50"/>
      <c r="M36" s="50"/>
      <c r="N36" s="50"/>
      <c r="O36" s="50"/>
      <c r="P36" s="50"/>
      <c r="Q36" s="50"/>
      <c r="R36" s="50"/>
      <c r="S36" s="50"/>
      <c r="T36" s="50"/>
      <c r="U36" s="51"/>
    </row>
    <row r="37" spans="1:21" ht="12" thickBot="1">
      <c r="A37" s="71"/>
      <c r="B37" s="60" t="s">
        <v>39</v>
      </c>
      <c r="C37" s="61"/>
      <c r="D37" s="50"/>
      <c r="E37" s="47">
        <v>662512.31880000001</v>
      </c>
      <c r="F37" s="50"/>
      <c r="G37" s="50"/>
      <c r="H37" s="50"/>
      <c r="I37" s="50"/>
      <c r="J37" s="50"/>
      <c r="K37" s="50"/>
      <c r="L37" s="50"/>
      <c r="M37" s="50"/>
      <c r="N37" s="50"/>
      <c r="O37" s="50"/>
      <c r="P37" s="50"/>
      <c r="Q37" s="50"/>
      <c r="R37" s="50"/>
      <c r="S37" s="50"/>
      <c r="T37" s="50"/>
      <c r="U37" s="51"/>
    </row>
    <row r="38" spans="1:21" ht="12" customHeight="1" thickBot="1">
      <c r="A38" s="71"/>
      <c r="B38" s="60" t="s">
        <v>33</v>
      </c>
      <c r="C38" s="61"/>
      <c r="D38" s="47">
        <v>610097.00820000004</v>
      </c>
      <c r="E38" s="47">
        <v>820692.10750000004</v>
      </c>
      <c r="F38" s="48">
        <v>74.339329283729001</v>
      </c>
      <c r="G38" s="47">
        <v>532741.73329999996</v>
      </c>
      <c r="H38" s="48">
        <v>14.520220599357399</v>
      </c>
      <c r="I38" s="47">
        <v>33913.5769</v>
      </c>
      <c r="J38" s="48">
        <v>5.5587187683573402</v>
      </c>
      <c r="K38" s="47">
        <v>28567.358199999999</v>
      </c>
      <c r="L38" s="48">
        <v>5.3623278249749999</v>
      </c>
      <c r="M38" s="48">
        <v>0.18714431564063899</v>
      </c>
      <c r="N38" s="47">
        <v>10696449.624399999</v>
      </c>
      <c r="O38" s="47">
        <v>10696449.624399999</v>
      </c>
      <c r="P38" s="47">
        <v>860</v>
      </c>
      <c r="Q38" s="47">
        <v>844</v>
      </c>
      <c r="R38" s="48">
        <v>1.8957345971563999</v>
      </c>
      <c r="S38" s="47">
        <v>709.41512581395398</v>
      </c>
      <c r="T38" s="47">
        <v>727.112446090047</v>
      </c>
      <c r="U38" s="49">
        <v>-2.49463531747912</v>
      </c>
    </row>
    <row r="39" spans="1:21" ht="12" customHeight="1" thickBot="1">
      <c r="A39" s="71"/>
      <c r="B39" s="60" t="s">
        <v>34</v>
      </c>
      <c r="C39" s="61"/>
      <c r="D39" s="47">
        <v>1624257.4757999999</v>
      </c>
      <c r="E39" s="47">
        <v>1664823.5992999999</v>
      </c>
      <c r="F39" s="48">
        <v>97.5633380307045</v>
      </c>
      <c r="G39" s="47">
        <v>865920.40800000005</v>
      </c>
      <c r="H39" s="48">
        <v>87.575839626128797</v>
      </c>
      <c r="I39" s="47">
        <v>86060.266799999998</v>
      </c>
      <c r="J39" s="48">
        <v>5.2984374757217898</v>
      </c>
      <c r="K39" s="47">
        <v>74958.594100000002</v>
      </c>
      <c r="L39" s="48">
        <v>8.6565224017678997</v>
      </c>
      <c r="M39" s="48">
        <v>0.14810406776292501</v>
      </c>
      <c r="N39" s="47">
        <v>25471123.9976</v>
      </c>
      <c r="O39" s="47">
        <v>25471123.9976</v>
      </c>
      <c r="P39" s="47">
        <v>7341</v>
      </c>
      <c r="Q39" s="47">
        <v>6536</v>
      </c>
      <c r="R39" s="48">
        <v>12.3164014687883</v>
      </c>
      <c r="S39" s="47">
        <v>221.25834025337099</v>
      </c>
      <c r="T39" s="47">
        <v>220.70813225214201</v>
      </c>
      <c r="U39" s="49">
        <v>0.24867220851400601</v>
      </c>
    </row>
    <row r="40" spans="1:21" ht="12" thickBot="1">
      <c r="A40" s="71"/>
      <c r="B40" s="60" t="s">
        <v>40</v>
      </c>
      <c r="C40" s="61"/>
      <c r="D40" s="50"/>
      <c r="E40" s="47">
        <v>586525.35450000002</v>
      </c>
      <c r="F40" s="50"/>
      <c r="G40" s="50"/>
      <c r="H40" s="50"/>
      <c r="I40" s="50"/>
      <c r="J40" s="50"/>
      <c r="K40" s="50"/>
      <c r="L40" s="50"/>
      <c r="M40" s="50"/>
      <c r="N40" s="50"/>
      <c r="O40" s="50"/>
      <c r="P40" s="50"/>
      <c r="Q40" s="50"/>
      <c r="R40" s="50"/>
      <c r="S40" s="50"/>
      <c r="T40" s="50"/>
      <c r="U40" s="51"/>
    </row>
    <row r="41" spans="1:21" ht="12" thickBot="1">
      <c r="A41" s="71"/>
      <c r="B41" s="60" t="s">
        <v>41</v>
      </c>
      <c r="C41" s="61"/>
      <c r="D41" s="50"/>
      <c r="E41" s="47">
        <v>156796.80300000001</v>
      </c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1"/>
    </row>
    <row r="42" spans="1:21" ht="12" thickBot="1">
      <c r="A42" s="72"/>
      <c r="B42" s="60" t="s">
        <v>35</v>
      </c>
      <c r="C42" s="61"/>
      <c r="D42" s="52">
        <v>91723.7261</v>
      </c>
      <c r="E42" s="52">
        <v>0</v>
      </c>
      <c r="F42" s="53"/>
      <c r="G42" s="52">
        <v>68872.69</v>
      </c>
      <c r="H42" s="54">
        <v>33.178660656350203</v>
      </c>
      <c r="I42" s="52">
        <v>15252.9324</v>
      </c>
      <c r="J42" s="54">
        <v>16.6292114903518</v>
      </c>
      <c r="K42" s="52">
        <v>9026.0467000000008</v>
      </c>
      <c r="L42" s="54">
        <v>13.105407528005699</v>
      </c>
      <c r="M42" s="54">
        <v>0.68987962360088395</v>
      </c>
      <c r="N42" s="52">
        <v>2010151.3625</v>
      </c>
      <c r="O42" s="52">
        <v>2010151.3625</v>
      </c>
      <c r="P42" s="52">
        <v>111</v>
      </c>
      <c r="Q42" s="52">
        <v>121</v>
      </c>
      <c r="R42" s="54">
        <v>-8.2644628099173492</v>
      </c>
      <c r="S42" s="52">
        <v>826.33987477477501</v>
      </c>
      <c r="T42" s="52">
        <v>1343.8613512396701</v>
      </c>
      <c r="U42" s="55">
        <v>-62.628162123478397</v>
      </c>
    </row>
  </sheetData>
  <mergeCells count="40">
    <mergeCell ref="B41:C41"/>
    <mergeCell ref="B42:C42"/>
    <mergeCell ref="B31:C31"/>
    <mergeCell ref="B32:C32"/>
    <mergeCell ref="B33:C33"/>
    <mergeCell ref="B34:C34"/>
    <mergeCell ref="B35:C35"/>
    <mergeCell ref="B36:C36"/>
    <mergeCell ref="B37:C37"/>
    <mergeCell ref="B38:C38"/>
    <mergeCell ref="B39:C39"/>
    <mergeCell ref="B40:C40"/>
    <mergeCell ref="B29:C29"/>
    <mergeCell ref="B30:C30"/>
    <mergeCell ref="B19:C19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8:C18"/>
    <mergeCell ref="A1:U4"/>
    <mergeCell ref="W1:W4"/>
    <mergeCell ref="B6:C6"/>
    <mergeCell ref="A7:C7"/>
    <mergeCell ref="A8:A42"/>
    <mergeCell ref="B8:C8"/>
    <mergeCell ref="B9:C9"/>
    <mergeCell ref="B10:C10"/>
    <mergeCell ref="B11:C11"/>
    <mergeCell ref="B12:C12"/>
    <mergeCell ref="B13:C13"/>
    <mergeCell ref="B14:C14"/>
    <mergeCell ref="B15:C15"/>
    <mergeCell ref="B16:C16"/>
    <mergeCell ref="B17:C17"/>
  </mergeCells>
  <phoneticPr fontId="23" type="noConversion"/>
  <pageMargins left="0.7" right="0.7" top="0.75" bottom="0.75" header="0.3" footer="0.3"/>
  <pageSetup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H33"/>
  <sheetViews>
    <sheetView workbookViewId="0">
      <selection sqref="A1:H31"/>
    </sheetView>
  </sheetViews>
  <sheetFormatPr defaultRowHeight="13.5"/>
  <cols>
    <col min="1" max="1" width="3" style="28" bestFit="1" customWidth="1"/>
    <col min="2" max="2" width="5.125" style="29" bestFit="1" customWidth="1"/>
    <col min="3" max="3" width="9" style="28"/>
    <col min="4" max="7" width="9.75" style="28" bestFit="1" customWidth="1"/>
    <col min="8" max="8" width="11" style="28" bestFit="1" customWidth="1"/>
    <col min="9" max="16384" width="9" style="3"/>
  </cols>
  <sheetData>
    <row r="1" spans="1:8" ht="14.25">
      <c r="A1" s="30" t="s">
        <v>64</v>
      </c>
      <c r="B1" s="31" t="s">
        <v>65</v>
      </c>
      <c r="C1" s="30" t="s">
        <v>66</v>
      </c>
      <c r="D1" s="30" t="s">
        <v>67</v>
      </c>
      <c r="E1" s="30" t="s">
        <v>68</v>
      </c>
      <c r="F1" s="30" t="s">
        <v>69</v>
      </c>
      <c r="G1" s="30" t="s">
        <v>68</v>
      </c>
      <c r="H1" s="30" t="s">
        <v>70</v>
      </c>
    </row>
    <row r="2" spans="1:8" ht="14.25">
      <c r="A2" s="32">
        <v>1</v>
      </c>
      <c r="B2" s="33">
        <v>12</v>
      </c>
      <c r="C2" s="32">
        <v>203251</v>
      </c>
      <c r="D2" s="32">
        <v>2238933.2716128202</v>
      </c>
      <c r="E2" s="32">
        <v>1968162.84950598</v>
      </c>
      <c r="F2" s="32">
        <v>270770.42210683803</v>
      </c>
      <c r="G2" s="32">
        <v>1968162.84950598</v>
      </c>
      <c r="H2" s="32">
        <v>0.120937245222939</v>
      </c>
    </row>
    <row r="3" spans="1:8" ht="14.25">
      <c r="A3" s="32">
        <v>2</v>
      </c>
      <c r="B3" s="33">
        <v>13</v>
      </c>
      <c r="C3" s="32">
        <v>92977.142000000007</v>
      </c>
      <c r="D3" s="32">
        <v>279962.69072960399</v>
      </c>
      <c r="E3" s="32">
        <v>229488.03605566101</v>
      </c>
      <c r="F3" s="32">
        <v>50474.654673942998</v>
      </c>
      <c r="G3" s="32">
        <v>229488.03605566101</v>
      </c>
      <c r="H3" s="32">
        <v>0.180290647094447</v>
      </c>
    </row>
    <row r="4" spans="1:8" ht="14.25">
      <c r="A4" s="32">
        <v>3</v>
      </c>
      <c r="B4" s="33">
        <v>14</v>
      </c>
      <c r="C4" s="32">
        <v>250608</v>
      </c>
      <c r="D4" s="32">
        <v>635001.92944957304</v>
      </c>
      <c r="E4" s="32">
        <v>487806.80374786298</v>
      </c>
      <c r="F4" s="32">
        <v>147195.12570170901</v>
      </c>
      <c r="G4" s="32">
        <v>487806.80374786298</v>
      </c>
      <c r="H4" s="32">
        <v>0.23180264322865901</v>
      </c>
    </row>
    <row r="5" spans="1:8" ht="14.25">
      <c r="A5" s="32">
        <v>4</v>
      </c>
      <c r="B5" s="33">
        <v>15</v>
      </c>
      <c r="C5" s="32">
        <v>12085</v>
      </c>
      <c r="D5" s="32">
        <v>162513.99461367499</v>
      </c>
      <c r="E5" s="32">
        <v>135339.04623076899</v>
      </c>
      <c r="F5" s="32">
        <v>27174.948382906001</v>
      </c>
      <c r="G5" s="32">
        <v>135339.04623076899</v>
      </c>
      <c r="H5" s="32">
        <v>0.167216050823843</v>
      </c>
    </row>
    <row r="6" spans="1:8" ht="14.25">
      <c r="A6" s="32">
        <v>5</v>
      </c>
      <c r="B6" s="33">
        <v>16</v>
      </c>
      <c r="C6" s="32">
        <v>5452</v>
      </c>
      <c r="D6" s="32">
        <v>399201.83765384601</v>
      </c>
      <c r="E6" s="32">
        <v>412075.92299316201</v>
      </c>
      <c r="F6" s="32">
        <v>-12874.0853393162</v>
      </c>
      <c r="G6" s="32">
        <v>412075.92299316201</v>
      </c>
      <c r="H6" s="32">
        <v>-3.2249564318087003E-2</v>
      </c>
    </row>
    <row r="7" spans="1:8" ht="14.25">
      <c r="A7" s="32">
        <v>6</v>
      </c>
      <c r="B7" s="33">
        <v>17</v>
      </c>
      <c r="C7" s="32">
        <v>44689</v>
      </c>
      <c r="D7" s="32">
        <v>856999.86894957302</v>
      </c>
      <c r="E7" s="32">
        <v>738080.60533333302</v>
      </c>
      <c r="F7" s="32">
        <v>118919.263616239</v>
      </c>
      <c r="G7" s="32">
        <v>738080.60533333302</v>
      </c>
      <c r="H7" s="32">
        <v>0.138762289149471</v>
      </c>
    </row>
    <row r="8" spans="1:8" ht="14.25">
      <c r="A8" s="32">
        <v>7</v>
      </c>
      <c r="B8" s="33">
        <v>18</v>
      </c>
      <c r="C8" s="32">
        <v>129299</v>
      </c>
      <c r="D8" s="32">
        <v>469842.21596666699</v>
      </c>
      <c r="E8" s="32">
        <v>410672.72408803401</v>
      </c>
      <c r="F8" s="32">
        <v>59169.4918786325</v>
      </c>
      <c r="G8" s="32">
        <v>410672.72408803401</v>
      </c>
      <c r="H8" s="32">
        <v>0.125934813577566</v>
      </c>
    </row>
    <row r="9" spans="1:8" ht="14.25">
      <c r="A9" s="32">
        <v>8</v>
      </c>
      <c r="B9" s="33">
        <v>19</v>
      </c>
      <c r="C9" s="32">
        <v>44250</v>
      </c>
      <c r="D9" s="32">
        <v>250120.80544102599</v>
      </c>
      <c r="E9" s="32">
        <v>223448.88289914501</v>
      </c>
      <c r="F9" s="32">
        <v>26671.9225418803</v>
      </c>
      <c r="G9" s="32">
        <v>223448.88289914501</v>
      </c>
      <c r="H9" s="32">
        <v>0.106636161253563</v>
      </c>
    </row>
    <row r="10" spans="1:8" ht="14.25">
      <c r="A10" s="32">
        <v>9</v>
      </c>
      <c r="B10" s="33">
        <v>21</v>
      </c>
      <c r="C10" s="32">
        <v>523341</v>
      </c>
      <c r="D10" s="32">
        <v>2981189.2245</v>
      </c>
      <c r="E10" s="32">
        <v>2812445.3794</v>
      </c>
      <c r="F10" s="32">
        <v>168743.84510000001</v>
      </c>
      <c r="G10" s="32">
        <v>2812445.3794</v>
      </c>
      <c r="H10" s="32">
        <v>5.6602862949198203E-2</v>
      </c>
    </row>
    <row r="11" spans="1:8" ht="14.25">
      <c r="A11" s="32">
        <v>10</v>
      </c>
      <c r="B11" s="33">
        <v>22</v>
      </c>
      <c r="C11" s="32">
        <v>145440</v>
      </c>
      <c r="D11" s="32">
        <v>4354253.0556418803</v>
      </c>
      <c r="E11" s="32">
        <v>4571305.2059546998</v>
      </c>
      <c r="F11" s="32">
        <v>-217052.150312821</v>
      </c>
      <c r="G11" s="32">
        <v>4571305.2059546998</v>
      </c>
      <c r="H11" s="32">
        <v>-4.9848308662626399E-2</v>
      </c>
    </row>
    <row r="12" spans="1:8" ht="14.25">
      <c r="A12" s="32">
        <v>11</v>
      </c>
      <c r="B12" s="33">
        <v>23</v>
      </c>
      <c r="C12" s="32">
        <v>700259.93900000001</v>
      </c>
      <c r="D12" s="32">
        <v>12752375.1472889</v>
      </c>
      <c r="E12" s="32">
        <v>11574776.910717901</v>
      </c>
      <c r="F12" s="32">
        <v>1177598.2365709399</v>
      </c>
      <c r="G12" s="32">
        <v>11574776.910717901</v>
      </c>
      <c r="H12" s="32">
        <v>9.2343443709095502E-2</v>
      </c>
    </row>
    <row r="13" spans="1:8" ht="14.25">
      <c r="A13" s="32">
        <v>12</v>
      </c>
      <c r="B13" s="33">
        <v>24</v>
      </c>
      <c r="C13" s="32">
        <v>76423.356</v>
      </c>
      <c r="D13" s="32">
        <v>2090146.4284914499</v>
      </c>
      <c r="E13" s="32">
        <v>1883658.6220837601</v>
      </c>
      <c r="F13" s="32">
        <v>206487.806407692</v>
      </c>
      <c r="G13" s="32">
        <v>1883658.6220837601</v>
      </c>
      <c r="H13" s="32">
        <v>9.8791072047867606E-2</v>
      </c>
    </row>
    <row r="14" spans="1:8" ht="14.25">
      <c r="A14" s="32">
        <v>13</v>
      </c>
      <c r="B14" s="33">
        <v>25</v>
      </c>
      <c r="C14" s="32">
        <v>193299</v>
      </c>
      <c r="D14" s="32">
        <v>2449480.6826999998</v>
      </c>
      <c r="E14" s="32">
        <v>2256866.2607</v>
      </c>
      <c r="F14" s="32">
        <v>192614.42199999999</v>
      </c>
      <c r="G14" s="32">
        <v>2256866.2607</v>
      </c>
      <c r="H14" s="32">
        <v>7.8634799351708307E-2</v>
      </c>
    </row>
    <row r="15" spans="1:8" ht="14.25">
      <c r="A15" s="32">
        <v>14</v>
      </c>
      <c r="B15" s="33">
        <v>26</v>
      </c>
      <c r="C15" s="32">
        <v>132306</v>
      </c>
      <c r="D15" s="32">
        <v>1462275.99001627</v>
      </c>
      <c r="E15" s="32">
        <v>1332016.1190871999</v>
      </c>
      <c r="F15" s="32">
        <v>130259.87092906699</v>
      </c>
      <c r="G15" s="32">
        <v>1332016.1190871999</v>
      </c>
      <c r="H15" s="32">
        <v>8.9080222761243694E-2</v>
      </c>
    </row>
    <row r="16" spans="1:8" ht="14.25">
      <c r="A16" s="32">
        <v>15</v>
      </c>
      <c r="B16" s="33">
        <v>27</v>
      </c>
      <c r="C16" s="32">
        <v>396017.41399999999</v>
      </c>
      <c r="D16" s="32">
        <v>3401369.1949435901</v>
      </c>
      <c r="E16" s="32">
        <v>3019050.2670948701</v>
      </c>
      <c r="F16" s="32">
        <v>382318.92784871801</v>
      </c>
      <c r="G16" s="32">
        <v>3019050.2670948701</v>
      </c>
      <c r="H16" s="32">
        <v>0.112401478915334</v>
      </c>
    </row>
    <row r="17" spans="1:8" ht="14.25">
      <c r="A17" s="32">
        <v>16</v>
      </c>
      <c r="B17" s="33">
        <v>29</v>
      </c>
      <c r="C17" s="32">
        <v>373764</v>
      </c>
      <c r="D17" s="32">
        <v>4814961.7375393203</v>
      </c>
      <c r="E17" s="32">
        <v>4374106.2857495695</v>
      </c>
      <c r="F17" s="32">
        <v>440855.45178974402</v>
      </c>
      <c r="G17" s="32">
        <v>4374106.2857495695</v>
      </c>
      <c r="H17" s="32">
        <v>9.1559492228705103E-2</v>
      </c>
    </row>
    <row r="18" spans="1:8" ht="14.25">
      <c r="A18" s="32">
        <v>17</v>
      </c>
      <c r="B18" s="33">
        <v>31</v>
      </c>
      <c r="C18" s="32">
        <v>79761.709000000003</v>
      </c>
      <c r="D18" s="32">
        <v>1040629.34562563</v>
      </c>
      <c r="E18" s="32">
        <v>853770.83172137302</v>
      </c>
      <c r="F18" s="32">
        <v>186858.513904261</v>
      </c>
      <c r="G18" s="32">
        <v>853770.83172137302</v>
      </c>
      <c r="H18" s="32">
        <v>0.17956298723434599</v>
      </c>
    </row>
    <row r="19" spans="1:8" ht="14.25">
      <c r="A19" s="32">
        <v>18</v>
      </c>
      <c r="B19" s="33">
        <v>32</v>
      </c>
      <c r="C19" s="32">
        <v>63386.527000000002</v>
      </c>
      <c r="D19" s="32">
        <v>1070753.87379249</v>
      </c>
      <c r="E19" s="32">
        <v>978529.49620025605</v>
      </c>
      <c r="F19" s="32">
        <v>92224.377592233504</v>
      </c>
      <c r="G19" s="32">
        <v>978529.49620025605</v>
      </c>
      <c r="H19" s="32">
        <v>8.6130323550065904E-2</v>
      </c>
    </row>
    <row r="20" spans="1:8" ht="14.25">
      <c r="A20" s="32">
        <v>19</v>
      </c>
      <c r="B20" s="33">
        <v>33</v>
      </c>
      <c r="C20" s="32">
        <v>110692.443</v>
      </c>
      <c r="D20" s="32">
        <v>2466553.1487948298</v>
      </c>
      <c r="E20" s="32">
        <v>2010135.72335128</v>
      </c>
      <c r="F20" s="32">
        <v>456417.42544355203</v>
      </c>
      <c r="G20" s="32">
        <v>2010135.72335128</v>
      </c>
      <c r="H20" s="32">
        <v>0.185042607197238</v>
      </c>
    </row>
    <row r="21" spans="1:8" ht="14.25">
      <c r="A21" s="32">
        <v>20</v>
      </c>
      <c r="B21" s="33">
        <v>34</v>
      </c>
      <c r="C21" s="32">
        <v>65656.558999999994</v>
      </c>
      <c r="D21" s="32">
        <v>547640.77968771697</v>
      </c>
      <c r="E21" s="32">
        <v>408243.33433595998</v>
      </c>
      <c r="F21" s="32">
        <v>139397.445351756</v>
      </c>
      <c r="G21" s="32">
        <v>408243.33433595998</v>
      </c>
      <c r="H21" s="32">
        <v>0.25454175532955298</v>
      </c>
    </row>
    <row r="22" spans="1:8" ht="14.25">
      <c r="A22" s="32">
        <v>21</v>
      </c>
      <c r="B22" s="33">
        <v>35</v>
      </c>
      <c r="C22" s="32">
        <v>75736.437000000005</v>
      </c>
      <c r="D22" s="32">
        <v>1885979.5119787599</v>
      </c>
      <c r="E22" s="32">
        <v>1724883.8293213099</v>
      </c>
      <c r="F22" s="32">
        <v>161095.68265745099</v>
      </c>
      <c r="G22" s="32">
        <v>1724883.8293213099</v>
      </c>
      <c r="H22" s="32">
        <v>8.5417514683619203E-2</v>
      </c>
    </row>
    <row r="23" spans="1:8" ht="14.25">
      <c r="A23" s="32">
        <v>22</v>
      </c>
      <c r="B23" s="33">
        <v>36</v>
      </c>
      <c r="C23" s="32">
        <v>174308.057</v>
      </c>
      <c r="D23" s="32">
        <v>1080657.2902699099</v>
      </c>
      <c r="E23" s="32">
        <v>846105.98472107004</v>
      </c>
      <c r="F23" s="32">
        <v>234551.30554884099</v>
      </c>
      <c r="G23" s="32">
        <v>846105.98472107004</v>
      </c>
      <c r="H23" s="32">
        <v>0.21704504069949701</v>
      </c>
    </row>
    <row r="24" spans="1:8" ht="14.25">
      <c r="A24" s="32">
        <v>23</v>
      </c>
      <c r="B24" s="33">
        <v>37</v>
      </c>
      <c r="C24" s="32">
        <v>339048.37900000002</v>
      </c>
      <c r="D24" s="32">
        <v>3779841.4748070799</v>
      </c>
      <c r="E24" s="32">
        <v>3302992.9690204901</v>
      </c>
      <c r="F24" s="32">
        <v>476848.50578659098</v>
      </c>
      <c r="G24" s="32">
        <v>3302992.9690204901</v>
      </c>
      <c r="H24" s="32">
        <v>0.12615568905860799</v>
      </c>
    </row>
    <row r="25" spans="1:8" ht="14.25">
      <c r="A25" s="32">
        <v>24</v>
      </c>
      <c r="B25" s="33">
        <v>38</v>
      </c>
      <c r="C25" s="32">
        <v>205066.36199999999</v>
      </c>
      <c r="D25" s="32">
        <v>1177083.36438761</v>
      </c>
      <c r="E25" s="32">
        <v>1110471.19070885</v>
      </c>
      <c r="F25" s="32">
        <v>66612.173678761101</v>
      </c>
      <c r="G25" s="32">
        <v>1110471.19070885</v>
      </c>
      <c r="H25" s="32">
        <v>5.6590871720812001E-2</v>
      </c>
    </row>
    <row r="26" spans="1:8" ht="14.25">
      <c r="A26" s="32">
        <v>25</v>
      </c>
      <c r="B26" s="33">
        <v>39</v>
      </c>
      <c r="C26" s="32">
        <v>132702.785</v>
      </c>
      <c r="D26" s="32">
        <v>295948.09928054601</v>
      </c>
      <c r="E26" s="32">
        <v>228071.655976529</v>
      </c>
      <c r="F26" s="32">
        <v>67876.443304017303</v>
      </c>
      <c r="G26" s="32">
        <v>228071.655976529</v>
      </c>
      <c r="H26" s="32">
        <v>0.22935252319249899</v>
      </c>
    </row>
    <row r="27" spans="1:8" ht="14.25">
      <c r="A27" s="32">
        <v>26</v>
      </c>
      <c r="B27" s="33">
        <v>40</v>
      </c>
      <c r="C27" s="32">
        <v>14</v>
      </c>
      <c r="D27" s="32">
        <v>52.597299999999997</v>
      </c>
      <c r="E27" s="32">
        <v>42.4773</v>
      </c>
      <c r="F27" s="32">
        <v>10.119999999999999</v>
      </c>
      <c r="G27" s="32">
        <v>42.4773</v>
      </c>
      <c r="H27" s="32">
        <v>0.19240531358073501</v>
      </c>
    </row>
    <row r="28" spans="1:8" ht="14.25">
      <c r="A28" s="32">
        <v>27</v>
      </c>
      <c r="B28" s="33">
        <v>42</v>
      </c>
      <c r="C28" s="32">
        <v>29497.455000000002</v>
      </c>
      <c r="D28" s="32">
        <v>750133.14210000006</v>
      </c>
      <c r="E28" s="32">
        <v>671519.88139999995</v>
      </c>
      <c r="F28" s="32">
        <v>78613.260699999999</v>
      </c>
      <c r="G28" s="32">
        <v>671519.88139999995</v>
      </c>
      <c r="H28" s="32">
        <v>0.104799076707799</v>
      </c>
    </row>
    <row r="29" spans="1:8" ht="14.25">
      <c r="A29" s="32">
        <v>28</v>
      </c>
      <c r="B29" s="33">
        <v>75</v>
      </c>
      <c r="C29" s="32">
        <v>871</v>
      </c>
      <c r="D29" s="32">
        <v>610097.00854700897</v>
      </c>
      <c r="E29" s="32">
        <v>576183.42871794896</v>
      </c>
      <c r="F29" s="32">
        <v>33913.579829059803</v>
      </c>
      <c r="G29" s="32">
        <v>576183.42871794896</v>
      </c>
      <c r="H29" s="32">
        <v>5.5587192452930603E-2</v>
      </c>
    </row>
    <row r="30" spans="1:8" ht="14.25">
      <c r="A30" s="32">
        <v>29</v>
      </c>
      <c r="B30" s="33">
        <v>76</v>
      </c>
      <c r="C30" s="32">
        <v>8170</v>
      </c>
      <c r="D30" s="32">
        <v>1624257.4530418799</v>
      </c>
      <c r="E30" s="32">
        <v>1538197.2151273501</v>
      </c>
      <c r="F30" s="32">
        <v>86060.237914529906</v>
      </c>
      <c r="G30" s="32">
        <v>1538197.2151273501</v>
      </c>
      <c r="H30" s="32">
        <v>5.2984357715802899E-2</v>
      </c>
    </row>
    <row r="31" spans="1:8" ht="14.25">
      <c r="A31" s="32">
        <v>30</v>
      </c>
      <c r="B31" s="33">
        <v>99</v>
      </c>
      <c r="C31" s="32">
        <v>117</v>
      </c>
      <c r="D31" s="32">
        <v>91723.725966265803</v>
      </c>
      <c r="E31" s="32">
        <v>76470.794705392895</v>
      </c>
      <c r="F31" s="32">
        <v>15252.9312608729</v>
      </c>
      <c r="G31" s="32">
        <v>76470.794705392895</v>
      </c>
      <c r="H31" s="32">
        <v>0.16629210272686201</v>
      </c>
    </row>
    <row r="32" spans="1:8" ht="14.25">
      <c r="A32" s="32"/>
      <c r="B32" s="33"/>
      <c r="C32" s="32"/>
      <c r="D32" s="32"/>
      <c r="E32" s="32"/>
      <c r="F32" s="32"/>
      <c r="G32" s="32"/>
      <c r="H32" s="32"/>
    </row>
    <row r="33" spans="1:8" ht="14.25">
      <c r="A33" s="32"/>
      <c r="B33" s="33"/>
      <c r="C33" s="32"/>
      <c r="D33" s="32"/>
      <c r="E33" s="32"/>
      <c r="F33" s="32"/>
      <c r="G33" s="32"/>
      <c r="H33" s="32"/>
    </row>
  </sheetData>
  <phoneticPr fontId="2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RMS-RA数据核对</vt:lpstr>
      <vt:lpstr>RA</vt:lpstr>
      <vt:lpstr>RMS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R0214-销售日报表</dc:title>
  <dc:creator>Administrator</dc:creator>
  <cp:lastModifiedBy>admin</cp:lastModifiedBy>
  <dcterms:created xsi:type="dcterms:W3CDTF">2013-06-21T00:28:37Z</dcterms:created>
  <dcterms:modified xsi:type="dcterms:W3CDTF">2014-01-28T00:45:41Z</dcterms:modified>
</cp:coreProperties>
</file>