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6" l="1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<sst xmlns="http://schemas.openxmlformats.org/spreadsheetml/2006/main" count="113" uniqueCount="71">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</sst>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334" Type="http://schemas.openxmlformats.org/officeDocument/2006/relationships/image" Target="cid:934e91da13" TargetMode="External"/><Relationship Id="rId350" Type="http://schemas.openxmlformats.org/officeDocument/2006/relationships/image" Target="cid:c6d730e813" TargetMode="External"/><Relationship Id="rId355" Type="http://schemas.openxmlformats.org/officeDocument/2006/relationships/hyperlink" Target="cid:d64e5354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69007577.778200001</v>
      </c>
      <c r="F3" s="25">
        <f>RA!I7</f>
        <v>5844390.7905999999</v>
      </c>
      <c r="G3" s="16">
        <f>E3-F3</f>
        <v>63163186.987599999</v>
      </c>
      <c r="H3" s="27">
        <f>RA!J7</f>
        <v>8.4692014685469594</v>
      </c>
      <c r="I3" s="20">
        <f>SUM(I4:I39)</f>
        <v>69007585.240847588</v>
      </c>
      <c r="J3" s="21">
        <f>SUM(J4:J39)</f>
        <v>63163186.918197915</v>
      </c>
      <c r="K3" s="22">
        <f>E3-I3</f>
        <v>-7.4626475870609283</v>
      </c>
      <c r="L3" s="22">
        <f>G3-J3</f>
        <v>6.940208375453949E-2</v>
      </c>
    </row>
    <row r="4" spans="1:12">
      <c r="A4" s="59">
        <f>RA!A8</f>
        <v>41667</v>
      </c>
      <c r="B4" s="12">
        <v>12</v>
      </c>
      <c r="C4" s="56" t="s">
        <v>6</v>
      </c>
      <c r="D4" s="56"/>
      <c r="E4" s="15">
        <f>VLOOKUP(C4,RA!B8:D39,3,0)</f>
        <v>2587181.9583000001</v>
      </c>
      <c r="F4" s="25">
        <f>VLOOKUP(C4,RA!B8:I43,8,0)</f>
        <v>369084.25060000003</v>
      </c>
      <c r="G4" s="16">
        <f t="shared" ref="G4:G39" si="0">E4-F4</f>
        <v>2218097.7077000001</v>
      </c>
      <c r="H4" s="27">
        <f>RA!J8</f>
        <v>14.265879112828999</v>
      </c>
      <c r="I4" s="20">
        <f>VLOOKUP(B4,RMS!B:D,3,FALSE)</f>
        <v>2587184.5978589701</v>
      </c>
      <c r="J4" s="21">
        <f>VLOOKUP(B4,RMS!B:E,4,FALSE)</f>
        <v>2218097.7139179502</v>
      </c>
      <c r="K4" s="22">
        <f t="shared" ref="K4:K39" si="1">E4-I4</f>
        <v>-2.6395589699968696</v>
      </c>
      <c r="L4" s="22">
        <f t="shared" ref="L4:L39" si="2">G4-J4</f>
        <v>-6.2179500237107277E-3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337700.6728</v>
      </c>
      <c r="F5" s="25">
        <f>VLOOKUP(C5,RA!B9:I44,8,0)</f>
        <v>16580.260399999999</v>
      </c>
      <c r="G5" s="16">
        <f t="shared" si="0"/>
        <v>321120.41240000003</v>
      </c>
      <c r="H5" s="27">
        <f>RA!J9</f>
        <v>4.9097504788862203</v>
      </c>
      <c r="I5" s="20">
        <f>VLOOKUP(B5,RMS!B:D,3,FALSE)</f>
        <v>337700.79799887299</v>
      </c>
      <c r="J5" s="21">
        <f>VLOOKUP(B5,RMS!B:E,4,FALSE)</f>
        <v>321120.40944706101</v>
      </c>
      <c r="K5" s="22">
        <f t="shared" si="1"/>
        <v>-0.12519887299276888</v>
      </c>
      <c r="L5" s="22">
        <f t="shared" si="2"/>
        <v>2.9529390158131719E-3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707217.85849999997</v>
      </c>
      <c r="F6" s="25">
        <f>VLOOKUP(C6,RA!B10:I45,8,0)</f>
        <v>165763.76790000001</v>
      </c>
      <c r="G6" s="16">
        <f t="shared" si="0"/>
        <v>541454.0906</v>
      </c>
      <c r="H6" s="27">
        <f>RA!J10</f>
        <v>23.4388549310085</v>
      </c>
      <c r="I6" s="20">
        <f>VLOOKUP(B6,RMS!B:D,3,FALSE)</f>
        <v>707219.44078974403</v>
      </c>
      <c r="J6" s="21">
        <f>VLOOKUP(B6,RMS!B:E,4,FALSE)</f>
        <v>541454.08842478599</v>
      </c>
      <c r="K6" s="22">
        <f t="shared" si="1"/>
        <v>-1.5822897440521047</v>
      </c>
      <c r="L6" s="22">
        <f t="shared" si="2"/>
        <v>2.1752140019088984E-3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246894.61410000001</v>
      </c>
      <c r="F7" s="25">
        <f>VLOOKUP(C7,RA!B11:I46,8,0)</f>
        <v>32510.609499999999</v>
      </c>
      <c r="G7" s="16">
        <f t="shared" si="0"/>
        <v>214384.00460000001</v>
      </c>
      <c r="H7" s="27">
        <f>RA!J11</f>
        <v>13.167808304976701</v>
      </c>
      <c r="I7" s="20">
        <f>VLOOKUP(B7,RMS!B:D,3,FALSE)</f>
        <v>246894.70892478601</v>
      </c>
      <c r="J7" s="21">
        <f>VLOOKUP(B7,RMS!B:E,4,FALSE)</f>
        <v>214384.004433333</v>
      </c>
      <c r="K7" s="22">
        <f t="shared" si="1"/>
        <v>-9.4824786006938666E-2</v>
      </c>
      <c r="L7" s="22">
        <f t="shared" si="2"/>
        <v>1.6666701412759721E-4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472436.93239999999</v>
      </c>
      <c r="F8" s="25">
        <f>VLOOKUP(C8,RA!B12:I47,8,0)</f>
        <v>-24747.707200000001</v>
      </c>
      <c r="G8" s="16">
        <f t="shared" si="0"/>
        <v>497184.63959999999</v>
      </c>
      <c r="H8" s="27">
        <f>RA!J12</f>
        <v>-5.2383091800805204</v>
      </c>
      <c r="I8" s="20">
        <f>VLOOKUP(B8,RMS!B:D,3,FALSE)</f>
        <v>472436.93272307701</v>
      </c>
      <c r="J8" s="21">
        <f>VLOOKUP(B8,RMS!B:E,4,FALSE)</f>
        <v>497184.63916495699</v>
      </c>
      <c r="K8" s="22">
        <f t="shared" si="1"/>
        <v>-3.2307702349498868E-4</v>
      </c>
      <c r="L8" s="22">
        <f t="shared" si="2"/>
        <v>4.3504300992935896E-4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982610.08389999997</v>
      </c>
      <c r="F9" s="25">
        <f>VLOOKUP(C9,RA!B13:I48,8,0)</f>
        <v>133396.80799999999</v>
      </c>
      <c r="G9" s="16">
        <f t="shared" si="0"/>
        <v>849213.27590000001</v>
      </c>
      <c r="H9" s="27">
        <f>RA!J13</f>
        <v>13.575762165043701</v>
      </c>
      <c r="I9" s="20">
        <f>VLOOKUP(B9,RMS!B:D,3,FALSE)</f>
        <v>982610.63177008496</v>
      </c>
      <c r="J9" s="21">
        <f>VLOOKUP(B9,RMS!B:E,4,FALSE)</f>
        <v>849213.27638888895</v>
      </c>
      <c r="K9" s="22">
        <f t="shared" si="1"/>
        <v>-0.54787008499260992</v>
      </c>
      <c r="L9" s="22">
        <f t="shared" si="2"/>
        <v>-4.888889379799366E-4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504343.6251</v>
      </c>
      <c r="F10" s="25">
        <f>VLOOKUP(C10,RA!B14:I49,8,0)</f>
        <v>65135.457499999997</v>
      </c>
      <c r="G10" s="16">
        <f t="shared" si="0"/>
        <v>439208.16759999999</v>
      </c>
      <c r="H10" s="27">
        <f>RA!J14</f>
        <v>12.914896562256599</v>
      </c>
      <c r="I10" s="20">
        <f>VLOOKUP(B10,RMS!B:D,3,FALSE)</f>
        <v>504343.64288974402</v>
      </c>
      <c r="J10" s="21">
        <f>VLOOKUP(B10,RMS!B:E,4,FALSE)</f>
        <v>439208.16769658099</v>
      </c>
      <c r="K10" s="22">
        <f t="shared" si="1"/>
        <v>-1.778974401531741E-2</v>
      </c>
      <c r="L10" s="22">
        <f t="shared" si="2"/>
        <v>-9.6581003163009882E-5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293026.20909999998</v>
      </c>
      <c r="F11" s="25">
        <f>VLOOKUP(C11,RA!B15:I50,8,0)</f>
        <v>33715.406499999997</v>
      </c>
      <c r="G11" s="16">
        <f t="shared" si="0"/>
        <v>259310.8026</v>
      </c>
      <c r="H11" s="27">
        <f>RA!J15</f>
        <v>11.5059354600237</v>
      </c>
      <c r="I11" s="20">
        <f>VLOOKUP(B11,RMS!B:D,3,FALSE)</f>
        <v>293026.30943760701</v>
      </c>
      <c r="J11" s="21">
        <f>VLOOKUP(B11,RMS!B:E,4,FALSE)</f>
        <v>259310.801330769</v>
      </c>
      <c r="K11" s="22">
        <f t="shared" si="1"/>
        <v>-0.10033760702935979</v>
      </c>
      <c r="L11" s="22">
        <f t="shared" si="2"/>
        <v>1.2692309974227101E-3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4029971.9860999999</v>
      </c>
      <c r="F12" s="25">
        <f>VLOOKUP(C12,RA!B16:I51,8,0)</f>
        <v>174026.31529999999</v>
      </c>
      <c r="G12" s="16">
        <f t="shared" si="0"/>
        <v>3855945.6708</v>
      </c>
      <c r="H12" s="27">
        <f>RA!J16</f>
        <v>4.3183008690939699</v>
      </c>
      <c r="I12" s="20">
        <f>VLOOKUP(B12,RMS!B:D,3,FALSE)</f>
        <v>4029971.3092999998</v>
      </c>
      <c r="J12" s="21">
        <f>VLOOKUP(B12,RMS!B:E,4,FALSE)</f>
        <v>3855945.6708</v>
      </c>
      <c r="K12" s="22">
        <f t="shared" si="1"/>
        <v>0.67680000001564622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6378146.6522000004</v>
      </c>
      <c r="F13" s="25">
        <f>VLOOKUP(C13,RA!B17:I52,8,0)</f>
        <v>-354624.20640000002</v>
      </c>
      <c r="G13" s="16">
        <f t="shared" si="0"/>
        <v>6732770.8585999999</v>
      </c>
      <c r="H13" s="27">
        <f>RA!J17</f>
        <v>-5.5599882808853298</v>
      </c>
      <c r="I13" s="20">
        <f>VLOOKUP(B13,RMS!B:D,3,FALSE)</f>
        <v>6378146.8336692303</v>
      </c>
      <c r="J13" s="21">
        <f>VLOOKUP(B13,RMS!B:E,4,FALSE)</f>
        <v>6732770.8583692303</v>
      </c>
      <c r="K13" s="22">
        <f t="shared" si="1"/>
        <v>-0.18146922998130322</v>
      </c>
      <c r="L13" s="22">
        <f t="shared" si="2"/>
        <v>2.3076962679624557E-4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14933249.669199999</v>
      </c>
      <c r="F14" s="25">
        <f>VLOOKUP(C14,RA!B18:I53,8,0)</f>
        <v>1327313.3742</v>
      </c>
      <c r="G14" s="16">
        <f t="shared" si="0"/>
        <v>13605936.295</v>
      </c>
      <c r="H14" s="27">
        <f>RA!J18</f>
        <v>8.8883089990626694</v>
      </c>
      <c r="I14" s="20">
        <f>VLOOKUP(B14,RMS!B:D,3,FALSE)</f>
        <v>14933250.117484599</v>
      </c>
      <c r="J14" s="21">
        <f>VLOOKUP(B14,RMS!B:E,4,FALSE)</f>
        <v>13605936.0176863</v>
      </c>
      <c r="K14" s="22">
        <f t="shared" si="1"/>
        <v>-0.44828459993004799</v>
      </c>
      <c r="L14" s="22">
        <f t="shared" si="2"/>
        <v>0.27731369994580746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2607337.2259</v>
      </c>
      <c r="F15" s="25">
        <f>VLOOKUP(C15,RA!B19:I54,8,0)</f>
        <v>219418.70980000001</v>
      </c>
      <c r="G15" s="16">
        <f t="shared" si="0"/>
        <v>2387918.5161000001</v>
      </c>
      <c r="H15" s="27">
        <f>RA!J19</f>
        <v>8.4154327112121496</v>
      </c>
      <c r="I15" s="20">
        <f>VLOOKUP(B15,RMS!B:D,3,FALSE)</f>
        <v>2607337.29732564</v>
      </c>
      <c r="J15" s="21">
        <f>VLOOKUP(B15,RMS!B:E,4,FALSE)</f>
        <v>2387918.5172572602</v>
      </c>
      <c r="K15" s="22">
        <f t="shared" si="1"/>
        <v>-7.1425640024244785E-2</v>
      </c>
      <c r="L15" s="22">
        <f t="shared" si="2"/>
        <v>-1.1572600342333317E-3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3344466.0342999999</v>
      </c>
      <c r="F16" s="25">
        <f>VLOOKUP(C16,RA!B20:I55,8,0)</f>
        <v>224007.26670000001</v>
      </c>
      <c r="G16" s="16">
        <f t="shared" si="0"/>
        <v>3120458.7675999999</v>
      </c>
      <c r="H16" s="27">
        <f>RA!J20</f>
        <v>6.6978484577997799</v>
      </c>
      <c r="I16" s="20">
        <f>VLOOKUP(B16,RMS!B:D,3,FALSE)</f>
        <v>3344466.0068999999</v>
      </c>
      <c r="J16" s="21">
        <f>VLOOKUP(B16,RMS!B:E,4,FALSE)</f>
        <v>3120458.7675999999</v>
      </c>
      <c r="K16" s="22">
        <f t="shared" si="1"/>
        <v>2.7400000020861626E-2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1841755.5373</v>
      </c>
      <c r="F17" s="25">
        <f>VLOOKUP(C17,RA!B21:I56,8,0)</f>
        <v>165363.9449</v>
      </c>
      <c r="G17" s="16">
        <f t="shared" si="0"/>
        <v>1676391.5924</v>
      </c>
      <c r="H17" s="27">
        <f>RA!J21</f>
        <v>8.9786044646523706</v>
      </c>
      <c r="I17" s="20">
        <f>VLOOKUP(B17,RMS!B:D,3,FALSE)</f>
        <v>1841755.5031383</v>
      </c>
      <c r="J17" s="21">
        <f>VLOOKUP(B17,RMS!B:E,4,FALSE)</f>
        <v>1676391.5919037201</v>
      </c>
      <c r="K17" s="22">
        <f t="shared" si="1"/>
        <v>3.4161699935793877E-2</v>
      </c>
      <c r="L17" s="22">
        <f t="shared" si="2"/>
        <v>4.9627991393208504E-4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4101801.9813000001</v>
      </c>
      <c r="F18" s="25">
        <f>VLOOKUP(C18,RA!B22:I57,8,0)</f>
        <v>465432.76860000001</v>
      </c>
      <c r="G18" s="16">
        <f t="shared" si="0"/>
        <v>3636369.2127</v>
      </c>
      <c r="H18" s="27">
        <f>RA!J22</f>
        <v>11.347031639311099</v>
      </c>
      <c r="I18" s="20">
        <f>VLOOKUP(B18,RMS!B:D,3,FALSE)</f>
        <v>4101802.5525239301</v>
      </c>
      <c r="J18" s="21">
        <f>VLOOKUP(B18,RMS!B:E,4,FALSE)</f>
        <v>3636369.2197991498</v>
      </c>
      <c r="K18" s="22">
        <f t="shared" si="1"/>
        <v>-0.57122392999008298</v>
      </c>
      <c r="L18" s="22">
        <f t="shared" si="2"/>
        <v>-7.0991497486829758E-3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5632683.5429999996</v>
      </c>
      <c r="F19" s="25">
        <f>VLOOKUP(C19,RA!B23:I58,8,0)</f>
        <v>290929.34399999998</v>
      </c>
      <c r="G19" s="16">
        <f t="shared" si="0"/>
        <v>5341754.199</v>
      </c>
      <c r="H19" s="27">
        <f>RA!J23</f>
        <v>5.1650219966919897</v>
      </c>
      <c r="I19" s="20">
        <f>VLOOKUP(B19,RMS!B:D,3,FALSE)</f>
        <v>5632685.5645982902</v>
      </c>
      <c r="J19" s="21">
        <f>VLOOKUP(B19,RMS!B:E,4,FALSE)</f>
        <v>5341754.2846299103</v>
      </c>
      <c r="K19" s="22">
        <f t="shared" si="1"/>
        <v>-2.0215982906520367</v>
      </c>
      <c r="L19" s="22">
        <f t="shared" si="2"/>
        <v>-8.5629910230636597E-2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1352891.2389</v>
      </c>
      <c r="F20" s="25">
        <f>VLOOKUP(C20,RA!B24:I59,8,0)</f>
        <v>243875.43979999999</v>
      </c>
      <c r="G20" s="16">
        <f t="shared" si="0"/>
        <v>1109015.7990999999</v>
      </c>
      <c r="H20" s="27">
        <f>RA!J24</f>
        <v>18.026241340603899</v>
      </c>
      <c r="I20" s="20">
        <f>VLOOKUP(B20,RMS!B:D,3,FALSE)</f>
        <v>1352891.2929249101</v>
      </c>
      <c r="J20" s="21">
        <f>VLOOKUP(B20,RMS!B:E,4,FALSE)</f>
        <v>1109015.7926455</v>
      </c>
      <c r="K20" s="22">
        <f t="shared" si="1"/>
        <v>-5.4024910088628531E-2</v>
      </c>
      <c r="L20" s="22">
        <f t="shared" si="2"/>
        <v>6.4544999040663242E-3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1414628.1534</v>
      </c>
      <c r="F21" s="25">
        <f>VLOOKUP(C21,RA!B25:I60,8,0)</f>
        <v>124791.736</v>
      </c>
      <c r="G21" s="16">
        <f t="shared" si="0"/>
        <v>1289836.4173999999</v>
      </c>
      <c r="H21" s="27">
        <f>RA!J25</f>
        <v>8.8215221576121099</v>
      </c>
      <c r="I21" s="20">
        <f>VLOOKUP(B21,RMS!B:D,3,FALSE)</f>
        <v>1414628.1519431199</v>
      </c>
      <c r="J21" s="21">
        <f>VLOOKUP(B21,RMS!B:E,4,FALSE)</f>
        <v>1289836.4080683601</v>
      </c>
      <c r="K21" s="22">
        <f t="shared" si="1"/>
        <v>1.456880010664463E-3</v>
      </c>
      <c r="L21" s="22">
        <f t="shared" si="2"/>
        <v>9.3316398561000824E-3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2788667.7442999999</v>
      </c>
      <c r="F22" s="25">
        <f>VLOOKUP(C22,RA!B26:I61,8,0)</f>
        <v>491824.34019999998</v>
      </c>
      <c r="G22" s="16">
        <f t="shared" si="0"/>
        <v>2296843.4040999999</v>
      </c>
      <c r="H22" s="27">
        <f>RA!J26</f>
        <v>17.636534191112698</v>
      </c>
      <c r="I22" s="20">
        <f>VLOOKUP(B22,RMS!B:D,3,FALSE)</f>
        <v>2788667.76053255</v>
      </c>
      <c r="J22" s="21">
        <f>VLOOKUP(B22,RMS!B:E,4,FALSE)</f>
        <v>2296843.5482007298</v>
      </c>
      <c r="K22" s="22">
        <f t="shared" si="1"/>
        <v>-1.6232550144195557E-2</v>
      </c>
      <c r="L22" s="22">
        <f t="shared" si="2"/>
        <v>-0.14410072984173894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614372.13060000003</v>
      </c>
      <c r="F23" s="25">
        <f>VLOOKUP(C23,RA!B27:I62,8,0)</f>
        <v>155148.02170000001</v>
      </c>
      <c r="G23" s="16">
        <f t="shared" si="0"/>
        <v>459224.10889999999</v>
      </c>
      <c r="H23" s="27">
        <f>RA!J27</f>
        <v>25.253102146492498</v>
      </c>
      <c r="I23" s="20">
        <f>VLOOKUP(B23,RMS!B:D,3,FALSE)</f>
        <v>614372.10315758304</v>
      </c>
      <c r="J23" s="21">
        <f>VLOOKUP(B23,RMS!B:E,4,FALSE)</f>
        <v>459224.11400485999</v>
      </c>
      <c r="K23" s="22">
        <f t="shared" si="1"/>
        <v>2.7442416991107166E-2</v>
      </c>
      <c r="L23" s="22">
        <f t="shared" si="2"/>
        <v>-5.1048599998466671E-3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2534858.5529</v>
      </c>
      <c r="F24" s="25">
        <f>VLOOKUP(C24,RA!B28:I63,8,0)</f>
        <v>193613.64170000001</v>
      </c>
      <c r="G24" s="16">
        <f t="shared" si="0"/>
        <v>2341244.9112</v>
      </c>
      <c r="H24" s="27">
        <f>RA!J28</f>
        <v>7.6380451871169202</v>
      </c>
      <c r="I24" s="20">
        <f>VLOOKUP(B24,RMS!B:D,3,FALSE)</f>
        <v>2534858.55336991</v>
      </c>
      <c r="J24" s="21">
        <f>VLOOKUP(B24,RMS!B:E,4,FALSE)</f>
        <v>2341244.93416441</v>
      </c>
      <c r="K24" s="22">
        <f t="shared" si="1"/>
        <v>-4.6990998089313507E-4</v>
      </c>
      <c r="L24" s="22">
        <f t="shared" si="2"/>
        <v>-2.296441001817584E-2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1510842.5211</v>
      </c>
      <c r="F25" s="25">
        <f>VLOOKUP(C25,RA!B29:I64,8,0)</f>
        <v>332253.52110000001</v>
      </c>
      <c r="G25" s="16">
        <f t="shared" si="0"/>
        <v>1178589</v>
      </c>
      <c r="H25" s="27">
        <f>RA!J29</f>
        <v>21.9912741705268</v>
      </c>
      <c r="I25" s="20">
        <f>VLOOKUP(B25,RMS!B:D,3,FALSE)</f>
        <v>1510842.52376991</v>
      </c>
      <c r="J25" s="21">
        <f>VLOOKUP(B25,RMS!B:E,4,FALSE)</f>
        <v>1178589.0051413099</v>
      </c>
      <c r="K25" s="22">
        <f t="shared" si="1"/>
        <v>-2.6699099689722061E-3</v>
      </c>
      <c r="L25" s="22">
        <f t="shared" si="2"/>
        <v>-5.1413099281489849E-3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4413811.1753000002</v>
      </c>
      <c r="F26" s="25">
        <f>VLOOKUP(C26,RA!B30:I65,8,0)</f>
        <v>589759.5183</v>
      </c>
      <c r="G26" s="16">
        <f t="shared" si="0"/>
        <v>3824051.6570000001</v>
      </c>
      <c r="H26" s="27">
        <f>RA!J30</f>
        <v>13.361684378351701</v>
      </c>
      <c r="I26" s="20">
        <f>VLOOKUP(B26,RMS!B:D,3,FALSE)</f>
        <v>4413811.11849292</v>
      </c>
      <c r="J26" s="21">
        <f>VLOOKUP(B26,RMS!B:E,4,FALSE)</f>
        <v>3824051.6468468402</v>
      </c>
      <c r="K26" s="22">
        <f t="shared" si="1"/>
        <v>5.6807080283761024E-2</v>
      </c>
      <c r="L26" s="22">
        <f t="shared" si="2"/>
        <v>1.0153159964829683E-2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1627317.7238</v>
      </c>
      <c r="F27" s="25">
        <f>VLOOKUP(C27,RA!B31:I66,8,0)</f>
        <v>89083.558199999999</v>
      </c>
      <c r="G27" s="16">
        <f t="shared" si="0"/>
        <v>1538234.1655999999</v>
      </c>
      <c r="H27" s="27">
        <f>RA!J31</f>
        <v>5.4742572330606896</v>
      </c>
      <c r="I27" s="20">
        <f>VLOOKUP(B27,RMS!B:D,3,FALSE)</f>
        <v>1627317.69510265</v>
      </c>
      <c r="J27" s="21">
        <f>VLOOKUP(B27,RMS!B:E,4,FALSE)</f>
        <v>1538234.15971239</v>
      </c>
      <c r="K27" s="22">
        <f t="shared" si="1"/>
        <v>2.8697350062429905E-2</v>
      </c>
      <c r="L27" s="22">
        <f t="shared" si="2"/>
        <v>5.8876099064946175E-3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380669.13569999998</v>
      </c>
      <c r="F28" s="25">
        <f>VLOOKUP(C28,RA!B32:I67,8,0)</f>
        <v>86867.263099999996</v>
      </c>
      <c r="G28" s="16">
        <f t="shared" si="0"/>
        <v>293801.8726</v>
      </c>
      <c r="H28" s="27">
        <f>RA!J32</f>
        <v>22.819623382458499</v>
      </c>
      <c r="I28" s="20">
        <f>VLOOKUP(B28,RMS!B:D,3,FALSE)</f>
        <v>380669.00006274902</v>
      </c>
      <c r="J28" s="21">
        <f>VLOOKUP(B28,RMS!B:E,4,FALSE)</f>
        <v>293801.87847659801</v>
      </c>
      <c r="K28" s="22">
        <f t="shared" si="1"/>
        <v>0.13563725096173584</v>
      </c>
      <c r="L28" s="22">
        <f t="shared" si="2"/>
        <v>-5.876598006580025E-3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92.308300000000003</v>
      </c>
      <c r="F29" s="25">
        <f>VLOOKUP(C29,RA!B33:I68,8,0)</f>
        <v>17.974</v>
      </c>
      <c r="G29" s="16">
        <f t="shared" si="0"/>
        <v>74.334299999999999</v>
      </c>
      <c r="H29" s="27">
        <f>RA!J33</f>
        <v>19.4717051446078</v>
      </c>
      <c r="I29" s="20">
        <f>VLOOKUP(B29,RMS!B:D,3,FALSE)</f>
        <v>92.3078</v>
      </c>
      <c r="J29" s="21">
        <f>VLOOKUP(B29,RMS!B:E,4,FALSE)</f>
        <v>74.334299999999999</v>
      </c>
      <c r="K29" s="22">
        <f t="shared" si="1"/>
        <v>5.0000000000238742E-4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10.5166572030532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839278.25730000006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839278.25529999996</v>
      </c>
      <c r="J31" s="21">
        <f>VLOOKUP(B31,RMS!B:E,4,FALSE)</f>
        <v>751014.21270000003</v>
      </c>
      <c r="K31" s="22">
        <f t="shared" si="1"/>
        <v>2.0000000949949026E-3</v>
      </c>
      <c r="L31" s="22" t="e">
        <f t="shared" si="2"/>
        <v>#N/A</v>
      </c>
    </row>
    <row r="32" spans="1:12">
      <c r="A32" s="59"/>
      <c r="B32" s="12">
        <v>71</v>
      </c>
      <c r="C32" s="56" t="s">
        <v>37</v>
      </c>
      <c r="D32" s="56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59"/>
      <c r="B33" s="12">
        <v>72</v>
      </c>
      <c r="C33" s="56" t="s">
        <v>38</v>
      </c>
      <c r="D33" s="56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59"/>
      <c r="B34" s="12">
        <v>73</v>
      </c>
      <c r="C34" s="56" t="s">
        <v>39</v>
      </c>
      <c r="D34" s="56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5.6576767395749403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660002.23800000001</v>
      </c>
      <c r="F35" s="25">
        <f>VLOOKUP(C35,RA!B8:I74,8,0)</f>
        <v>37340.793100000003</v>
      </c>
      <c r="G35" s="16">
        <f t="shared" si="0"/>
        <v>622661.4449</v>
      </c>
      <c r="H35" s="27">
        <f>RA!J39</f>
        <v>5.4439007778697901</v>
      </c>
      <c r="I35" s="20">
        <f>VLOOKUP(B35,RMS!B:D,3,FALSE)</f>
        <v>660002.23931623902</v>
      </c>
      <c r="J35" s="21">
        <f>VLOOKUP(B35,RMS!B:E,4,FALSE)</f>
        <v>622661.44401709398</v>
      </c>
      <c r="K35" s="22">
        <f t="shared" si="1"/>
        <v>-1.3162390096113086E-3</v>
      </c>
      <c r="L35" s="22">
        <f t="shared" si="2"/>
        <v>8.8290602434426546E-4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1772894.4140999999</v>
      </c>
      <c r="F36" s="25">
        <f>VLOOKUP(C36,RA!B8:I75,8,0)</f>
        <v>96514.612800000003</v>
      </c>
      <c r="G36" s="16">
        <f t="shared" si="0"/>
        <v>1676379.8012999999</v>
      </c>
      <c r="H36" s="27">
        <f>RA!J40</f>
        <v>0</v>
      </c>
      <c r="I36" s="20">
        <f>VLOOKUP(B36,RMS!B:D,3,FALSE)</f>
        <v>1772894.39080427</v>
      </c>
      <c r="J36" s="21">
        <f>VLOOKUP(B36,RMS!B:E,4,FALSE)</f>
        <v>1676379.79436923</v>
      </c>
      <c r="K36" s="22">
        <f t="shared" si="1"/>
        <v>2.3295729886740446E-2</v>
      </c>
      <c r="L36" s="22">
        <f t="shared" si="2"/>
        <v>6.9307698868215084E-3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12.164549235234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96427.600999999995</v>
      </c>
      <c r="F39" s="25">
        <f>VLOOKUP(C39,RA!B8:I78,8,0)</f>
        <v>11729.983</v>
      </c>
      <c r="G39" s="16">
        <f t="shared" si="0"/>
        <v>84697.617999999988</v>
      </c>
      <c r="H39" s="27">
        <f>RA!J43</f>
        <v>0</v>
      </c>
      <c r="I39" s="20">
        <f>VLOOKUP(B39,RMS!B:D,3,FALSE)</f>
        <v>96427.600937901807</v>
      </c>
      <c r="J39" s="21">
        <f>VLOOKUP(B39,RMS!B:E,4,FALSE)</f>
        <v>84697.616700703395</v>
      </c>
      <c r="K39" s="22">
        <f t="shared" si="1"/>
        <v>6.2098188209347427E-5</v>
      </c>
      <c r="L39" s="22">
        <f t="shared" si="2"/>
        <v>1.299296593060717E-3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69007577.778200001</v>
      </c>
      <c r="E7" s="44">
        <v>93715566.944800004</v>
      </c>
      <c r="F7" s="45">
        <v>73.635128109342403</v>
      </c>
      <c r="G7" s="44">
        <v>18686822.589600001</v>
      </c>
      <c r="H7" s="45">
        <v>269.28470555826698</v>
      </c>
      <c r="I7" s="44">
        <v>5844390.7905999999</v>
      </c>
      <c r="J7" s="45">
        <v>8.4692014685469594</v>
      </c>
      <c r="K7" s="44">
        <v>2477314.7598999999</v>
      </c>
      <c r="L7" s="45">
        <v>13.257014390872</v>
      </c>
      <c r="M7" s="45">
        <v>1.35916359325931</v>
      </c>
      <c r="N7" s="44">
        <v>901963492.95609999</v>
      </c>
      <c r="O7" s="44">
        <v>901963492.95609999</v>
      </c>
      <c r="P7" s="44">
        <v>1998399</v>
      </c>
      <c r="Q7" s="44">
        <v>1763939</v>
      </c>
      <c r="R7" s="45">
        <v>13.291842858511499</v>
      </c>
      <c r="S7" s="44">
        <v>34.531431299855598</v>
      </c>
      <c r="T7" s="44">
        <v>31.758452009848401</v>
      </c>
      <c r="U7" s="46">
        <v>8.0303051035673203</v>
      </c>
    </row>
    <row r="8" spans="1:23" ht="12" thickBot="1">
      <c r="A8" s="70">
        <v>41667</v>
      </c>
      <c r="B8" s="60" t="s">
        <v>6</v>
      </c>
      <c r="C8" s="61"/>
      <c r="D8" s="47">
        <v>2587181.9583000001</v>
      </c>
      <c r="E8" s="47">
        <v>3373036.4775999999</v>
      </c>
      <c r="F8" s="48">
        <v>76.7018671597897</v>
      </c>
      <c r="G8" s="47">
        <v>873891.54539999994</v>
      </c>
      <c r="H8" s="48">
        <v>196.05297956233099</v>
      </c>
      <c r="I8" s="47">
        <v>369084.25060000003</v>
      </c>
      <c r="J8" s="48">
        <v>14.265879112828999</v>
      </c>
      <c r="K8" s="47">
        <v>204355.62289999999</v>
      </c>
      <c r="L8" s="48">
        <v>23.384552004844199</v>
      </c>
      <c r="M8" s="48">
        <v>0.80608806042302505</v>
      </c>
      <c r="N8" s="47">
        <v>35147775.654299997</v>
      </c>
      <c r="O8" s="47">
        <v>35147775.654299997</v>
      </c>
      <c r="P8" s="47">
        <v>80392</v>
      </c>
      <c r="Q8" s="47">
        <v>72864</v>
      </c>
      <c r="R8" s="48">
        <v>10.331576635924501</v>
      </c>
      <c r="S8" s="47">
        <v>32.182082275599598</v>
      </c>
      <c r="T8" s="47">
        <v>30.727532578502402</v>
      </c>
      <c r="U8" s="49">
        <v>4.5197501039265804</v>
      </c>
    </row>
    <row r="9" spans="1:23" ht="12" thickBot="1">
      <c r="A9" s="71"/>
      <c r="B9" s="60" t="s">
        <v>7</v>
      </c>
      <c r="C9" s="61"/>
      <c r="D9" s="47">
        <v>337700.6728</v>
      </c>
      <c r="E9" s="47">
        <v>455108.48719999997</v>
      </c>
      <c r="F9" s="48">
        <v>74.202235796054396</v>
      </c>
      <c r="G9" s="47">
        <v>127459.9151</v>
      </c>
      <c r="H9" s="48">
        <v>164.94656970001401</v>
      </c>
      <c r="I9" s="47">
        <v>16580.260399999999</v>
      </c>
      <c r="J9" s="48">
        <v>4.9097504788862203</v>
      </c>
      <c r="K9" s="47">
        <v>29353.990900000001</v>
      </c>
      <c r="L9" s="48">
        <v>23.029978387299298</v>
      </c>
      <c r="M9" s="48">
        <v>-0.43516162907851802</v>
      </c>
      <c r="N9" s="47">
        <v>4671877.6731000002</v>
      </c>
      <c r="O9" s="47">
        <v>4671877.6731000002</v>
      </c>
      <c r="P9" s="47">
        <v>18685</v>
      </c>
      <c r="Q9" s="47">
        <v>14635</v>
      </c>
      <c r="R9" s="48">
        <v>27.673385719166401</v>
      </c>
      <c r="S9" s="47">
        <v>18.073356853090701</v>
      </c>
      <c r="T9" s="47">
        <v>19.129656597198501</v>
      </c>
      <c r="U9" s="49">
        <v>-5.8445132948677898</v>
      </c>
    </row>
    <row r="10" spans="1:23" ht="12" thickBot="1">
      <c r="A10" s="71"/>
      <c r="B10" s="60" t="s">
        <v>8</v>
      </c>
      <c r="C10" s="61"/>
      <c r="D10" s="47">
        <v>707217.85849999997</v>
      </c>
      <c r="E10" s="47">
        <v>885689.96699999995</v>
      </c>
      <c r="F10" s="48">
        <v>79.849369965822405</v>
      </c>
      <c r="G10" s="47">
        <v>196957.8878</v>
      </c>
      <c r="H10" s="48">
        <v>259.07059442988202</v>
      </c>
      <c r="I10" s="47">
        <v>165763.76790000001</v>
      </c>
      <c r="J10" s="48">
        <v>23.4388549310085</v>
      </c>
      <c r="K10" s="47">
        <v>42731.823600000003</v>
      </c>
      <c r="L10" s="48">
        <v>21.695918897846799</v>
      </c>
      <c r="M10" s="48">
        <v>2.8791643776232401</v>
      </c>
      <c r="N10" s="47">
        <v>7408382.1623</v>
      </c>
      <c r="O10" s="47">
        <v>7408382.1623</v>
      </c>
      <c r="P10" s="47">
        <v>213313</v>
      </c>
      <c r="Q10" s="47">
        <v>188417</v>
      </c>
      <c r="R10" s="48">
        <v>13.2132450893497</v>
      </c>
      <c r="S10" s="47">
        <v>3.3153997107536801</v>
      </c>
      <c r="T10" s="47">
        <v>3.3701860256770901</v>
      </c>
      <c r="U10" s="49">
        <v>-1.6524799331346101</v>
      </c>
    </row>
    <row r="11" spans="1:23" ht="12" thickBot="1">
      <c r="A11" s="71"/>
      <c r="B11" s="60" t="s">
        <v>9</v>
      </c>
      <c r="C11" s="61"/>
      <c r="D11" s="47">
        <v>246894.61410000001</v>
      </c>
      <c r="E11" s="47">
        <v>271397.55660000001</v>
      </c>
      <c r="F11" s="48">
        <v>90.971568496427693</v>
      </c>
      <c r="G11" s="47">
        <v>61859.620999999999</v>
      </c>
      <c r="H11" s="48">
        <v>299.12079981867299</v>
      </c>
      <c r="I11" s="47">
        <v>32510.609499999999</v>
      </c>
      <c r="J11" s="48">
        <v>13.167808304976701</v>
      </c>
      <c r="K11" s="47">
        <v>14410.550300000001</v>
      </c>
      <c r="L11" s="48">
        <v>23.2955683643778</v>
      </c>
      <c r="M11" s="48">
        <v>1.2560283141997699</v>
      </c>
      <c r="N11" s="47">
        <v>3464110.7455000002</v>
      </c>
      <c r="O11" s="47">
        <v>3464110.7455000002</v>
      </c>
      <c r="P11" s="47">
        <v>7475</v>
      </c>
      <c r="Q11" s="47">
        <v>6495</v>
      </c>
      <c r="R11" s="48">
        <v>15.0885296381832</v>
      </c>
      <c r="S11" s="47">
        <v>33.029379812709003</v>
      </c>
      <c r="T11" s="47">
        <v>25.021387729022301</v>
      </c>
      <c r="U11" s="49">
        <v>24.2450573673969</v>
      </c>
    </row>
    <row r="12" spans="1:23" ht="12" thickBot="1">
      <c r="A12" s="71"/>
      <c r="B12" s="60" t="s">
        <v>10</v>
      </c>
      <c r="C12" s="61"/>
      <c r="D12" s="47">
        <v>472436.93239999999</v>
      </c>
      <c r="E12" s="47">
        <v>722648.25300000003</v>
      </c>
      <c r="F12" s="48">
        <v>65.375780047724007</v>
      </c>
      <c r="G12" s="47">
        <v>256627.97390000001</v>
      </c>
      <c r="H12" s="48">
        <v>84.094089673986204</v>
      </c>
      <c r="I12" s="47">
        <v>-24747.707200000001</v>
      </c>
      <c r="J12" s="48">
        <v>-5.2383091800805204</v>
      </c>
      <c r="K12" s="47">
        <v>8513.2423999999992</v>
      </c>
      <c r="L12" s="48">
        <v>3.3173477819364101</v>
      </c>
      <c r="M12" s="48">
        <v>-3.9069661166936802</v>
      </c>
      <c r="N12" s="47">
        <v>11727636.4607</v>
      </c>
      <c r="O12" s="47">
        <v>11727636.4607</v>
      </c>
      <c r="P12" s="47">
        <v>3137</v>
      </c>
      <c r="Q12" s="47">
        <v>3151</v>
      </c>
      <c r="R12" s="48">
        <v>-0.44430339574738098</v>
      </c>
      <c r="S12" s="47">
        <v>150.60150857507199</v>
      </c>
      <c r="T12" s="47">
        <v>126.690523643288</v>
      </c>
      <c r="U12" s="49">
        <v>15.876988987706399</v>
      </c>
    </row>
    <row r="13" spans="1:23" ht="12" thickBot="1">
      <c r="A13" s="71"/>
      <c r="B13" s="60" t="s">
        <v>11</v>
      </c>
      <c r="C13" s="61"/>
      <c r="D13" s="47">
        <v>982610.08389999997</v>
      </c>
      <c r="E13" s="47">
        <v>1585010.4334</v>
      </c>
      <c r="F13" s="48">
        <v>61.9939189795872</v>
      </c>
      <c r="G13" s="47">
        <v>323844.52789999999</v>
      </c>
      <c r="H13" s="48">
        <v>203.42031414636699</v>
      </c>
      <c r="I13" s="47">
        <v>133396.80799999999</v>
      </c>
      <c r="J13" s="48">
        <v>13.575762165043701</v>
      </c>
      <c r="K13" s="47">
        <v>65271.871700000003</v>
      </c>
      <c r="L13" s="48">
        <v>20.1553109831009</v>
      </c>
      <c r="M13" s="48">
        <v>1.04371047628469</v>
      </c>
      <c r="N13" s="47">
        <v>15943319.934599999</v>
      </c>
      <c r="O13" s="47">
        <v>15943319.934599999</v>
      </c>
      <c r="P13" s="47">
        <v>27020</v>
      </c>
      <c r="Q13" s="47">
        <v>24284</v>
      </c>
      <c r="R13" s="48">
        <v>11.266677647833999</v>
      </c>
      <c r="S13" s="47">
        <v>36.366028271650599</v>
      </c>
      <c r="T13" s="47">
        <v>35.290701449514103</v>
      </c>
      <c r="U13" s="49">
        <v>2.95695425990424</v>
      </c>
    </row>
    <row r="14" spans="1:23" ht="12" thickBot="1">
      <c r="A14" s="71"/>
      <c r="B14" s="60" t="s">
        <v>12</v>
      </c>
      <c r="C14" s="61"/>
      <c r="D14" s="47">
        <v>504343.6251</v>
      </c>
      <c r="E14" s="47">
        <v>914524.42590000003</v>
      </c>
      <c r="F14" s="48">
        <v>55.148185309940303</v>
      </c>
      <c r="G14" s="47">
        <v>190641.2309</v>
      </c>
      <c r="H14" s="48">
        <v>164.55117957382001</v>
      </c>
      <c r="I14" s="47">
        <v>65135.457499999997</v>
      </c>
      <c r="J14" s="48">
        <v>12.914896562256599</v>
      </c>
      <c r="K14" s="47">
        <v>32565.800800000001</v>
      </c>
      <c r="L14" s="48">
        <v>17.082244300595299</v>
      </c>
      <c r="M14" s="48">
        <v>1.0001184033527599</v>
      </c>
      <c r="N14" s="47">
        <v>8408831.8636000007</v>
      </c>
      <c r="O14" s="47">
        <v>8408831.8636000007</v>
      </c>
      <c r="P14" s="47">
        <v>6505</v>
      </c>
      <c r="Q14" s="47">
        <v>5276</v>
      </c>
      <c r="R14" s="48">
        <v>23.294162244124301</v>
      </c>
      <c r="S14" s="47">
        <v>77.531687179092998</v>
      </c>
      <c r="T14" s="47">
        <v>89.052730553449607</v>
      </c>
      <c r="U14" s="49">
        <v>-14.8597867446684</v>
      </c>
    </row>
    <row r="15" spans="1:23" ht="12" thickBot="1">
      <c r="A15" s="71"/>
      <c r="B15" s="60" t="s">
        <v>13</v>
      </c>
      <c r="C15" s="61"/>
      <c r="D15" s="47">
        <v>293026.20909999998</v>
      </c>
      <c r="E15" s="47">
        <v>474133.24459999998</v>
      </c>
      <c r="F15" s="48">
        <v>61.802502236941898</v>
      </c>
      <c r="G15" s="47">
        <v>95859.19</v>
      </c>
      <c r="H15" s="48">
        <v>205.68400285877701</v>
      </c>
      <c r="I15" s="47">
        <v>33715.406499999997</v>
      </c>
      <c r="J15" s="48">
        <v>11.5059354600237</v>
      </c>
      <c r="K15" s="47">
        <v>17454.010999999999</v>
      </c>
      <c r="L15" s="48">
        <v>18.207968375280402</v>
      </c>
      <c r="M15" s="48">
        <v>0.93167097809208399</v>
      </c>
      <c r="N15" s="47">
        <v>4813818.3562000003</v>
      </c>
      <c r="O15" s="47">
        <v>4813818.3562000003</v>
      </c>
      <c r="P15" s="47">
        <v>7217</v>
      </c>
      <c r="Q15" s="47">
        <v>6424</v>
      </c>
      <c r="R15" s="48">
        <v>12.344333748443299</v>
      </c>
      <c r="S15" s="47">
        <v>40.602218248579703</v>
      </c>
      <c r="T15" s="47">
        <v>38.935353471357402</v>
      </c>
      <c r="U15" s="49">
        <v>4.1053539661731104</v>
      </c>
    </row>
    <row r="16" spans="1:23" ht="12" thickBot="1">
      <c r="A16" s="71"/>
      <c r="B16" s="60" t="s">
        <v>14</v>
      </c>
      <c r="C16" s="61"/>
      <c r="D16" s="47">
        <v>4029971.9860999999</v>
      </c>
      <c r="E16" s="47">
        <v>4847764.1245999997</v>
      </c>
      <c r="F16" s="48">
        <v>83.130529508436496</v>
      </c>
      <c r="G16" s="47">
        <v>665223.19480000006</v>
      </c>
      <c r="H16" s="48">
        <v>505.80749703287398</v>
      </c>
      <c r="I16" s="47">
        <v>174026.31529999999</v>
      </c>
      <c r="J16" s="48">
        <v>4.3183008690939699</v>
      </c>
      <c r="K16" s="47">
        <v>60934.390700000004</v>
      </c>
      <c r="L16" s="48">
        <v>9.1599918908900904</v>
      </c>
      <c r="M16" s="48">
        <v>1.8559621799910799</v>
      </c>
      <c r="N16" s="47">
        <v>37497499.831600003</v>
      </c>
      <c r="O16" s="47">
        <v>37497499.831600003</v>
      </c>
      <c r="P16" s="47">
        <v>138202</v>
      </c>
      <c r="Q16" s="47">
        <v>116849</v>
      </c>
      <c r="R16" s="48">
        <v>18.274011758765599</v>
      </c>
      <c r="S16" s="47">
        <v>29.160012055541898</v>
      </c>
      <c r="T16" s="47">
        <v>25.5131818286849</v>
      </c>
      <c r="U16" s="49">
        <v>12.5062713277031</v>
      </c>
    </row>
    <row r="17" spans="1:21" ht="12" thickBot="1">
      <c r="A17" s="71"/>
      <c r="B17" s="60" t="s">
        <v>15</v>
      </c>
      <c r="C17" s="61"/>
      <c r="D17" s="47">
        <v>6378146.6522000004</v>
      </c>
      <c r="E17" s="47">
        <v>7335123.8202</v>
      </c>
      <c r="F17" s="48">
        <v>86.953496744463905</v>
      </c>
      <c r="G17" s="47">
        <v>831610.98849999998</v>
      </c>
      <c r="H17" s="48">
        <v>666.96276749594699</v>
      </c>
      <c r="I17" s="47">
        <v>-354624.20640000002</v>
      </c>
      <c r="J17" s="48">
        <v>-5.5599882808853298</v>
      </c>
      <c r="K17" s="47">
        <v>81818.688200000004</v>
      </c>
      <c r="L17" s="48">
        <v>9.8385770909038506</v>
      </c>
      <c r="M17" s="48">
        <v>-5.3342690307273797</v>
      </c>
      <c r="N17" s="47">
        <v>51390912.992700003</v>
      </c>
      <c r="O17" s="47">
        <v>51390912.992700003</v>
      </c>
      <c r="P17" s="47">
        <v>46706</v>
      </c>
      <c r="Q17" s="47">
        <v>37652</v>
      </c>
      <c r="R17" s="48">
        <v>24.046531392754702</v>
      </c>
      <c r="S17" s="47">
        <v>136.55947099302</v>
      </c>
      <c r="T17" s="47">
        <v>115.644664323276</v>
      </c>
      <c r="U17" s="49">
        <v>15.3155299428575</v>
      </c>
    </row>
    <row r="18" spans="1:21" ht="12" thickBot="1">
      <c r="A18" s="71"/>
      <c r="B18" s="60" t="s">
        <v>16</v>
      </c>
      <c r="C18" s="61"/>
      <c r="D18" s="47">
        <v>14933249.669199999</v>
      </c>
      <c r="E18" s="47">
        <v>20027187.6208</v>
      </c>
      <c r="F18" s="48">
        <v>74.564886253377395</v>
      </c>
      <c r="G18" s="47">
        <v>3367918.824</v>
      </c>
      <c r="H18" s="48">
        <v>343.39695965308698</v>
      </c>
      <c r="I18" s="47">
        <v>1327313.3742</v>
      </c>
      <c r="J18" s="48">
        <v>8.8883089990626694</v>
      </c>
      <c r="K18" s="47">
        <v>418134.82260000001</v>
      </c>
      <c r="L18" s="48">
        <v>12.4152286456652</v>
      </c>
      <c r="M18" s="48">
        <v>2.1743669803597001</v>
      </c>
      <c r="N18" s="47">
        <v>141874642.62729999</v>
      </c>
      <c r="O18" s="47">
        <v>141874642.62729999</v>
      </c>
      <c r="P18" s="47">
        <v>244396</v>
      </c>
      <c r="Q18" s="47">
        <v>221330</v>
      </c>
      <c r="R18" s="48">
        <v>10.421542493109801</v>
      </c>
      <c r="S18" s="47">
        <v>61.102676268023998</v>
      </c>
      <c r="T18" s="47">
        <v>57.6170188388379</v>
      </c>
      <c r="U18" s="49">
        <v>5.7045904403538996</v>
      </c>
    </row>
    <row r="19" spans="1:21" ht="12" thickBot="1">
      <c r="A19" s="71"/>
      <c r="B19" s="60" t="s">
        <v>17</v>
      </c>
      <c r="C19" s="61"/>
      <c r="D19" s="47">
        <v>2607337.2259</v>
      </c>
      <c r="E19" s="47">
        <v>3735340.6272999998</v>
      </c>
      <c r="F19" s="48">
        <v>69.801859751265894</v>
      </c>
      <c r="G19" s="47">
        <v>637013.08120000002</v>
      </c>
      <c r="H19" s="48">
        <v>309.30670073341702</v>
      </c>
      <c r="I19" s="47">
        <v>219418.70980000001</v>
      </c>
      <c r="J19" s="48">
        <v>8.4154327112121496</v>
      </c>
      <c r="K19" s="47">
        <v>87700.830900000001</v>
      </c>
      <c r="L19" s="48">
        <v>13.7675086255356</v>
      </c>
      <c r="M19" s="48">
        <v>1.50190001107504</v>
      </c>
      <c r="N19" s="47">
        <v>34307560.263400003</v>
      </c>
      <c r="O19" s="47">
        <v>34307560.263400003</v>
      </c>
      <c r="P19" s="47">
        <v>37082</v>
      </c>
      <c r="Q19" s="47">
        <v>32173</v>
      </c>
      <c r="R19" s="48">
        <v>15.258135703851099</v>
      </c>
      <c r="S19" s="47">
        <v>70.312745426352393</v>
      </c>
      <c r="T19" s="47">
        <v>64.965852453921002</v>
      </c>
      <c r="U19" s="49">
        <v>7.6044434618641201</v>
      </c>
    </row>
    <row r="20" spans="1:21" ht="12" thickBot="1">
      <c r="A20" s="71"/>
      <c r="B20" s="60" t="s">
        <v>18</v>
      </c>
      <c r="C20" s="61"/>
      <c r="D20" s="47">
        <v>3344466.0342999999</v>
      </c>
      <c r="E20" s="47">
        <v>4175283.1453</v>
      </c>
      <c r="F20" s="48">
        <v>80.101538456494197</v>
      </c>
      <c r="G20" s="47">
        <v>938223.71849999996</v>
      </c>
      <c r="H20" s="48">
        <v>256.467862446178</v>
      </c>
      <c r="I20" s="47">
        <v>224007.26670000001</v>
      </c>
      <c r="J20" s="48">
        <v>6.6978484577997799</v>
      </c>
      <c r="K20" s="47">
        <v>86911.027600000001</v>
      </c>
      <c r="L20" s="48">
        <v>9.2633586090693107</v>
      </c>
      <c r="M20" s="48">
        <v>1.57743203464321</v>
      </c>
      <c r="N20" s="47">
        <v>59636161.396600001</v>
      </c>
      <c r="O20" s="47">
        <v>59636161.396600001</v>
      </c>
      <c r="P20" s="47">
        <v>88855</v>
      </c>
      <c r="Q20" s="47">
        <v>75968</v>
      </c>
      <c r="R20" s="48">
        <v>16.9637215669756</v>
      </c>
      <c r="S20" s="47">
        <v>37.6395929806989</v>
      </c>
      <c r="T20" s="47">
        <v>32.2435852345725</v>
      </c>
      <c r="U20" s="49">
        <v>14.3359885663308</v>
      </c>
    </row>
    <row r="21" spans="1:21" ht="12" thickBot="1">
      <c r="A21" s="71"/>
      <c r="B21" s="60" t="s">
        <v>19</v>
      </c>
      <c r="C21" s="61"/>
      <c r="D21" s="47">
        <v>1841755.5373</v>
      </c>
      <c r="E21" s="47">
        <v>2837746.6631</v>
      </c>
      <c r="F21" s="48">
        <v>64.902042217117298</v>
      </c>
      <c r="G21" s="47">
        <v>474954.83299999998</v>
      </c>
      <c r="H21" s="48">
        <v>287.77488075376601</v>
      </c>
      <c r="I21" s="47">
        <v>165363.9449</v>
      </c>
      <c r="J21" s="48">
        <v>8.9786044646523706</v>
      </c>
      <c r="K21" s="47">
        <v>65555.349900000001</v>
      </c>
      <c r="L21" s="48">
        <v>13.802438746844</v>
      </c>
      <c r="M21" s="48">
        <v>1.52250876781607</v>
      </c>
      <c r="N21" s="47">
        <v>19098235.370200001</v>
      </c>
      <c r="O21" s="47">
        <v>19098235.370200001</v>
      </c>
      <c r="P21" s="47">
        <v>64313</v>
      </c>
      <c r="Q21" s="47">
        <v>56619</v>
      </c>
      <c r="R21" s="48">
        <v>13.5890778713859</v>
      </c>
      <c r="S21" s="47">
        <v>28.637375605243101</v>
      </c>
      <c r="T21" s="47">
        <v>25.826595925396099</v>
      </c>
      <c r="U21" s="49">
        <v>9.8150742532860704</v>
      </c>
    </row>
    <row r="22" spans="1:21" ht="12" thickBot="1">
      <c r="A22" s="71"/>
      <c r="B22" s="60" t="s">
        <v>20</v>
      </c>
      <c r="C22" s="61"/>
      <c r="D22" s="47">
        <v>4101801.9813000001</v>
      </c>
      <c r="E22" s="47">
        <v>5636277.7806000002</v>
      </c>
      <c r="F22" s="48">
        <v>72.775014663371493</v>
      </c>
      <c r="G22" s="47">
        <v>1083039.7805999999</v>
      </c>
      <c r="H22" s="48">
        <v>278.73050046486901</v>
      </c>
      <c r="I22" s="47">
        <v>465432.76860000001</v>
      </c>
      <c r="J22" s="48">
        <v>11.347031639311099</v>
      </c>
      <c r="K22" s="47">
        <v>156424.67420000001</v>
      </c>
      <c r="L22" s="48">
        <v>14.443114371416801</v>
      </c>
      <c r="M22" s="48">
        <v>1.9754434265588501</v>
      </c>
      <c r="N22" s="47">
        <v>48812659.649300002</v>
      </c>
      <c r="O22" s="47">
        <v>48812659.649300002</v>
      </c>
      <c r="P22" s="47">
        <v>151190</v>
      </c>
      <c r="Q22" s="47">
        <v>131960</v>
      </c>
      <c r="R22" s="48">
        <v>14.572597756896</v>
      </c>
      <c r="S22" s="47">
        <v>27.130114301871799</v>
      </c>
      <c r="T22" s="47">
        <v>25.7757563299485</v>
      </c>
      <c r="U22" s="49">
        <v>4.9920835454420001</v>
      </c>
    </row>
    <row r="23" spans="1:21" ht="12" thickBot="1">
      <c r="A23" s="71"/>
      <c r="B23" s="60" t="s">
        <v>21</v>
      </c>
      <c r="C23" s="61"/>
      <c r="D23" s="47">
        <v>5632683.5429999996</v>
      </c>
      <c r="E23" s="47">
        <v>6258593.9560000002</v>
      </c>
      <c r="F23" s="48">
        <v>89.999184842468495</v>
      </c>
      <c r="G23" s="47">
        <v>2339726.7381000002</v>
      </c>
      <c r="H23" s="48">
        <v>140.74108532751501</v>
      </c>
      <c r="I23" s="47">
        <v>290929.34399999998</v>
      </c>
      <c r="J23" s="48">
        <v>5.1650219966919897</v>
      </c>
      <c r="K23" s="47">
        <v>296629.38339999999</v>
      </c>
      <c r="L23" s="48">
        <v>12.677949889177301</v>
      </c>
      <c r="M23" s="48">
        <v>-1.9216030909229E-2</v>
      </c>
      <c r="N23" s="47">
        <v>102238577.98909999</v>
      </c>
      <c r="O23" s="47">
        <v>102238577.98909999</v>
      </c>
      <c r="P23" s="47">
        <v>152287</v>
      </c>
      <c r="Q23" s="47">
        <v>145392</v>
      </c>
      <c r="R23" s="48">
        <v>4.7423517112358304</v>
      </c>
      <c r="S23" s="47">
        <v>36.987290727376603</v>
      </c>
      <c r="T23" s="47">
        <v>33.117089187163003</v>
      </c>
      <c r="U23" s="49">
        <v>10.4635983444687</v>
      </c>
    </row>
    <row r="24" spans="1:21" ht="12" thickBot="1">
      <c r="A24" s="71"/>
      <c r="B24" s="60" t="s">
        <v>22</v>
      </c>
      <c r="C24" s="61"/>
      <c r="D24" s="47">
        <v>1352891.2389</v>
      </c>
      <c r="E24" s="47">
        <v>1988545.9314999999</v>
      </c>
      <c r="F24" s="48">
        <v>68.034196116329397</v>
      </c>
      <c r="G24" s="47">
        <v>326033.27</v>
      </c>
      <c r="H24" s="48">
        <v>314.954964228037</v>
      </c>
      <c r="I24" s="47">
        <v>243875.43979999999</v>
      </c>
      <c r="J24" s="48">
        <v>18.026241340603899</v>
      </c>
      <c r="K24" s="47">
        <v>51777.639000000003</v>
      </c>
      <c r="L24" s="48">
        <v>15.881090601581899</v>
      </c>
      <c r="M24" s="48">
        <v>3.7100533069883701</v>
      </c>
      <c r="N24" s="47">
        <v>14797472.5724</v>
      </c>
      <c r="O24" s="47">
        <v>14797472.5724</v>
      </c>
      <c r="P24" s="47">
        <v>60007</v>
      </c>
      <c r="Q24" s="47">
        <v>50589</v>
      </c>
      <c r="R24" s="48">
        <v>18.6166953290241</v>
      </c>
      <c r="S24" s="47">
        <v>22.5455570000167</v>
      </c>
      <c r="T24" s="47">
        <v>20.570268340943699</v>
      </c>
      <c r="U24" s="49">
        <v>8.7613211732649798</v>
      </c>
    </row>
    <row r="25" spans="1:21" ht="12" thickBot="1">
      <c r="A25" s="71"/>
      <c r="B25" s="60" t="s">
        <v>23</v>
      </c>
      <c r="C25" s="61"/>
      <c r="D25" s="47">
        <v>1414628.1534</v>
      </c>
      <c r="E25" s="47">
        <v>2233221.3832</v>
      </c>
      <c r="F25" s="48">
        <v>63.344734384235998</v>
      </c>
      <c r="G25" s="47">
        <v>286027.88620000001</v>
      </c>
      <c r="H25" s="48">
        <v>394.57700512839</v>
      </c>
      <c r="I25" s="47">
        <v>124791.736</v>
      </c>
      <c r="J25" s="48">
        <v>8.8215221576121099</v>
      </c>
      <c r="K25" s="47">
        <v>33928.916899999997</v>
      </c>
      <c r="L25" s="48">
        <v>11.862101052719</v>
      </c>
      <c r="M25" s="48">
        <v>2.67803476803588</v>
      </c>
      <c r="N25" s="47">
        <v>18374451.098299999</v>
      </c>
      <c r="O25" s="47">
        <v>18374451.098299999</v>
      </c>
      <c r="P25" s="47">
        <v>51272</v>
      </c>
      <c r="Q25" s="47">
        <v>40059</v>
      </c>
      <c r="R25" s="48">
        <v>27.991212960882699</v>
      </c>
      <c r="S25" s="47">
        <v>27.590656760024999</v>
      </c>
      <c r="T25" s="47">
        <v>26.7294209441074</v>
      </c>
      <c r="U25" s="49">
        <v>3.1214763150014302</v>
      </c>
    </row>
    <row r="26" spans="1:21" ht="12" thickBot="1">
      <c r="A26" s="71"/>
      <c r="B26" s="60" t="s">
        <v>24</v>
      </c>
      <c r="C26" s="61"/>
      <c r="D26" s="47">
        <v>2788667.7442999999</v>
      </c>
      <c r="E26" s="47">
        <v>2767617.9273999999</v>
      </c>
      <c r="F26" s="48">
        <v>100.760575247457</v>
      </c>
      <c r="G26" s="47">
        <v>729431.93940000003</v>
      </c>
      <c r="H26" s="48">
        <v>282.30677787345599</v>
      </c>
      <c r="I26" s="47">
        <v>491824.34019999998</v>
      </c>
      <c r="J26" s="48">
        <v>17.636534191112698</v>
      </c>
      <c r="K26" s="47">
        <v>152042.07699999999</v>
      </c>
      <c r="L26" s="48">
        <v>20.8439017799335</v>
      </c>
      <c r="M26" s="48">
        <v>2.2347909861820701</v>
      </c>
      <c r="N26" s="47">
        <v>35784271.579000004</v>
      </c>
      <c r="O26" s="47">
        <v>35784271.579000004</v>
      </c>
      <c r="P26" s="47">
        <v>116097</v>
      </c>
      <c r="Q26" s="47">
        <v>105120</v>
      </c>
      <c r="R26" s="48">
        <v>10.4423515981735</v>
      </c>
      <c r="S26" s="47">
        <v>24.020153357106601</v>
      </c>
      <c r="T26" s="47">
        <v>23.464165951293801</v>
      </c>
      <c r="U26" s="49">
        <v>2.3146705083309</v>
      </c>
    </row>
    <row r="27" spans="1:21" ht="12" thickBot="1">
      <c r="A27" s="71"/>
      <c r="B27" s="60" t="s">
        <v>25</v>
      </c>
      <c r="C27" s="61"/>
      <c r="D27" s="47">
        <v>614372.13060000003</v>
      </c>
      <c r="E27" s="47">
        <v>851596.77800000005</v>
      </c>
      <c r="F27" s="48">
        <v>72.143548034889406</v>
      </c>
      <c r="G27" s="47">
        <v>268396.76740000001</v>
      </c>
      <c r="H27" s="48">
        <v>128.90444491992801</v>
      </c>
      <c r="I27" s="47">
        <v>155148.02170000001</v>
      </c>
      <c r="J27" s="48">
        <v>25.253102146492498</v>
      </c>
      <c r="K27" s="47">
        <v>77517.604200000002</v>
      </c>
      <c r="L27" s="48">
        <v>28.881720503165798</v>
      </c>
      <c r="M27" s="48">
        <v>1.0014553249054099</v>
      </c>
      <c r="N27" s="47">
        <v>10014276.9246</v>
      </c>
      <c r="O27" s="47">
        <v>10014276.9246</v>
      </c>
      <c r="P27" s="47">
        <v>52708</v>
      </c>
      <c r="Q27" s="47">
        <v>49541</v>
      </c>
      <c r="R27" s="48">
        <v>6.3926848468944799</v>
      </c>
      <c r="S27" s="47">
        <v>11.656145757759701</v>
      </c>
      <c r="T27" s="47">
        <v>11.054295034415899</v>
      </c>
      <c r="U27" s="49">
        <v>5.1633767786674296</v>
      </c>
    </row>
    <row r="28" spans="1:21" ht="12" thickBot="1">
      <c r="A28" s="71"/>
      <c r="B28" s="60" t="s">
        <v>26</v>
      </c>
      <c r="C28" s="61"/>
      <c r="D28" s="47">
        <v>2534858.5529</v>
      </c>
      <c r="E28" s="47">
        <v>3913227.4045000002</v>
      </c>
      <c r="F28" s="48">
        <v>64.776673851998694</v>
      </c>
      <c r="G28" s="47">
        <v>970669.79410000006</v>
      </c>
      <c r="H28" s="48">
        <v>161.14530073023499</v>
      </c>
      <c r="I28" s="47">
        <v>193613.64170000001</v>
      </c>
      <c r="J28" s="48">
        <v>7.6380451871169202</v>
      </c>
      <c r="K28" s="47">
        <v>54088.760900000001</v>
      </c>
      <c r="L28" s="48">
        <v>5.5723131829965702</v>
      </c>
      <c r="M28" s="48">
        <v>2.5795540233941701</v>
      </c>
      <c r="N28" s="47">
        <v>46925930.376500003</v>
      </c>
      <c r="O28" s="47">
        <v>46925930.376500003</v>
      </c>
      <c r="P28" s="47">
        <v>58886</v>
      </c>
      <c r="Q28" s="47">
        <v>49791</v>
      </c>
      <c r="R28" s="48">
        <v>18.266353357032401</v>
      </c>
      <c r="S28" s="47">
        <v>43.0468796131508</v>
      </c>
      <c r="T28" s="47">
        <v>37.877919925287699</v>
      </c>
      <c r="U28" s="49">
        <v>12.0077453564927</v>
      </c>
    </row>
    <row r="29" spans="1:21" ht="12" thickBot="1">
      <c r="A29" s="71"/>
      <c r="B29" s="60" t="s">
        <v>27</v>
      </c>
      <c r="C29" s="61"/>
      <c r="D29" s="47">
        <v>1510842.5211</v>
      </c>
      <c r="E29" s="47">
        <v>1865170.2837</v>
      </c>
      <c r="F29" s="48">
        <v>81.002926880375298</v>
      </c>
      <c r="G29" s="47">
        <v>517516.92979999998</v>
      </c>
      <c r="H29" s="48">
        <v>191.940694903234</v>
      </c>
      <c r="I29" s="47">
        <v>332253.52110000001</v>
      </c>
      <c r="J29" s="48">
        <v>21.9912741705268</v>
      </c>
      <c r="K29" s="47">
        <v>94238.444799999997</v>
      </c>
      <c r="L29" s="48">
        <v>18.209731773687</v>
      </c>
      <c r="M29" s="48">
        <v>2.5256685507187</v>
      </c>
      <c r="N29" s="47">
        <v>21450067.1699</v>
      </c>
      <c r="O29" s="47">
        <v>21450067.1699</v>
      </c>
      <c r="P29" s="47">
        <v>124750</v>
      </c>
      <c r="Q29" s="47">
        <v>104368</v>
      </c>
      <c r="R29" s="48">
        <v>19.528974398283001</v>
      </c>
      <c r="S29" s="47">
        <v>12.110962092986</v>
      </c>
      <c r="T29" s="47">
        <v>10.354297165797901</v>
      </c>
      <c r="U29" s="49">
        <v>14.5047512633649</v>
      </c>
    </row>
    <row r="30" spans="1:21" ht="12" thickBot="1">
      <c r="A30" s="71"/>
      <c r="B30" s="60" t="s">
        <v>28</v>
      </c>
      <c r="C30" s="61"/>
      <c r="D30" s="47">
        <v>4413811.1753000002</v>
      </c>
      <c r="E30" s="47">
        <v>4979199.1643000003</v>
      </c>
      <c r="F30" s="48">
        <v>88.645001528484002</v>
      </c>
      <c r="G30" s="47">
        <v>999965.13320000004</v>
      </c>
      <c r="H30" s="48">
        <v>341.39650761375202</v>
      </c>
      <c r="I30" s="47">
        <v>589759.5183</v>
      </c>
      <c r="J30" s="48">
        <v>13.361684378351701</v>
      </c>
      <c r="K30" s="47">
        <v>167097.28109999999</v>
      </c>
      <c r="L30" s="48">
        <v>16.710310745062699</v>
      </c>
      <c r="M30" s="48">
        <v>2.5294381477521202</v>
      </c>
      <c r="N30" s="47">
        <v>44992477.171300001</v>
      </c>
      <c r="O30" s="47">
        <v>44992477.171300001</v>
      </c>
      <c r="P30" s="47">
        <v>133877</v>
      </c>
      <c r="Q30" s="47">
        <v>123175</v>
      </c>
      <c r="R30" s="48">
        <v>8.6884513902983507</v>
      </c>
      <c r="S30" s="47">
        <v>32.9691520970742</v>
      </c>
      <c r="T30" s="47">
        <v>30.686758971382201</v>
      </c>
      <c r="U30" s="49">
        <v>6.9228141475150302</v>
      </c>
    </row>
    <row r="31" spans="1:21" ht="12" thickBot="1">
      <c r="A31" s="71"/>
      <c r="B31" s="60" t="s">
        <v>29</v>
      </c>
      <c r="C31" s="61"/>
      <c r="D31" s="47">
        <v>1627317.7238</v>
      </c>
      <c r="E31" s="47">
        <v>1763607.8276</v>
      </c>
      <c r="F31" s="48">
        <v>92.2720855698701</v>
      </c>
      <c r="G31" s="47">
        <v>707146.19409999996</v>
      </c>
      <c r="H31" s="48">
        <v>130.124652777227</v>
      </c>
      <c r="I31" s="47">
        <v>89083.558199999999</v>
      </c>
      <c r="J31" s="48">
        <v>5.4742572330606896</v>
      </c>
      <c r="K31" s="47">
        <v>30966.599399999999</v>
      </c>
      <c r="L31" s="48">
        <v>4.3790944020298204</v>
      </c>
      <c r="M31" s="48">
        <v>1.87676270323696</v>
      </c>
      <c r="N31" s="47">
        <v>64832524.396899998</v>
      </c>
      <c r="O31" s="47">
        <v>64832524.396899998</v>
      </c>
      <c r="P31" s="47">
        <v>36212</v>
      </c>
      <c r="Q31" s="47">
        <v>32847</v>
      </c>
      <c r="R31" s="48">
        <v>10.244466770176899</v>
      </c>
      <c r="S31" s="47">
        <v>44.938631497846004</v>
      </c>
      <c r="T31" s="47">
        <v>35.8353394313027</v>
      </c>
      <c r="U31" s="49">
        <v>20.257163520833199</v>
      </c>
    </row>
    <row r="32" spans="1:21" ht="12" thickBot="1">
      <c r="A32" s="71"/>
      <c r="B32" s="60" t="s">
        <v>30</v>
      </c>
      <c r="C32" s="61"/>
      <c r="D32" s="47">
        <v>380669.13569999998</v>
      </c>
      <c r="E32" s="47">
        <v>497572.52970000001</v>
      </c>
      <c r="F32" s="48">
        <v>76.505255611582001</v>
      </c>
      <c r="G32" s="47">
        <v>132067.47320000001</v>
      </c>
      <c r="H32" s="48">
        <v>188.23837276232501</v>
      </c>
      <c r="I32" s="47">
        <v>86867.263099999996</v>
      </c>
      <c r="J32" s="48">
        <v>22.819623382458499</v>
      </c>
      <c r="K32" s="47">
        <v>36925.669000000002</v>
      </c>
      <c r="L32" s="48">
        <v>27.9596997695872</v>
      </c>
      <c r="M32" s="48">
        <v>1.35248989260019</v>
      </c>
      <c r="N32" s="47">
        <v>4999488.1253000004</v>
      </c>
      <c r="O32" s="47">
        <v>4999488.1253000004</v>
      </c>
      <c r="P32" s="47">
        <v>41067</v>
      </c>
      <c r="Q32" s="47">
        <v>36125</v>
      </c>
      <c r="R32" s="48">
        <v>13.680276816609</v>
      </c>
      <c r="S32" s="47">
        <v>9.26946540287822</v>
      </c>
      <c r="T32" s="47">
        <v>8.1923381204152292</v>
      </c>
      <c r="U32" s="49">
        <v>11.6201661654462</v>
      </c>
    </row>
    <row r="33" spans="1:21" ht="12" thickBot="1">
      <c r="A33" s="71"/>
      <c r="B33" s="60" t="s">
        <v>31</v>
      </c>
      <c r="C33" s="61"/>
      <c r="D33" s="47">
        <v>92.308300000000003</v>
      </c>
      <c r="E33" s="50"/>
      <c r="F33" s="50"/>
      <c r="G33" s="47">
        <v>105.0095</v>
      </c>
      <c r="H33" s="48">
        <v>-12.095286616925099</v>
      </c>
      <c r="I33" s="47">
        <v>17.974</v>
      </c>
      <c r="J33" s="48">
        <v>19.4717051446078</v>
      </c>
      <c r="K33" s="47">
        <v>16.200800000000001</v>
      </c>
      <c r="L33" s="48">
        <v>15.427937472323899</v>
      </c>
      <c r="M33" s="48">
        <v>0.109451385116784</v>
      </c>
      <c r="N33" s="47">
        <v>1397.5945999999999</v>
      </c>
      <c r="O33" s="47">
        <v>1397.5945999999999</v>
      </c>
      <c r="P33" s="47">
        <v>15</v>
      </c>
      <c r="Q33" s="47">
        <v>15</v>
      </c>
      <c r="R33" s="48">
        <v>0</v>
      </c>
      <c r="S33" s="47">
        <v>6.1538866666666703</v>
      </c>
      <c r="T33" s="47">
        <v>3.5065</v>
      </c>
      <c r="U33" s="49">
        <v>43.019750119978397</v>
      </c>
    </row>
    <row r="34" spans="1:21" ht="12" thickBot="1">
      <c r="A34" s="71"/>
      <c r="B34" s="60" t="s">
        <v>32</v>
      </c>
      <c r="C34" s="61"/>
      <c r="D34" s="47">
        <v>839278.25730000006</v>
      </c>
      <c r="E34" s="47">
        <v>1212762.5955000001</v>
      </c>
      <c r="F34" s="48">
        <v>69.2038376195121</v>
      </c>
      <c r="G34" s="47">
        <v>292479.23950000003</v>
      </c>
      <c r="H34" s="48">
        <v>186.95310434161601</v>
      </c>
      <c r="I34" s="47">
        <v>88264.017300000007</v>
      </c>
      <c r="J34" s="48">
        <v>10.5166572030532</v>
      </c>
      <c r="K34" s="47">
        <v>32862.984199999999</v>
      </c>
      <c r="L34" s="48">
        <v>11.236005761017401</v>
      </c>
      <c r="M34" s="48">
        <v>1.68581869384826</v>
      </c>
      <c r="N34" s="47">
        <v>12642083.7392</v>
      </c>
      <c r="O34" s="47">
        <v>12642083.7392</v>
      </c>
      <c r="P34" s="47">
        <v>27671</v>
      </c>
      <c r="Q34" s="47">
        <v>24508</v>
      </c>
      <c r="R34" s="48">
        <v>12.9059898808552</v>
      </c>
      <c r="S34" s="47">
        <v>30.330608120414901</v>
      </c>
      <c r="T34" s="47">
        <v>30.607684972253999</v>
      </c>
      <c r="U34" s="49">
        <v>-0.91352224373170199</v>
      </c>
    </row>
    <row r="35" spans="1:21" ht="12" thickBot="1">
      <c r="A35" s="71"/>
      <c r="B35" s="60" t="s">
        <v>37</v>
      </c>
      <c r="C35" s="61"/>
      <c r="D35" s="50"/>
      <c r="E35" s="47">
        <v>3007032.3909999998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</row>
    <row r="36" spans="1:21" ht="12" thickBot="1">
      <c r="A36" s="71"/>
      <c r="B36" s="60" t="s">
        <v>38</v>
      </c>
      <c r="C36" s="61"/>
      <c r="D36" s="50"/>
      <c r="E36" s="47">
        <v>571787.49600000004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39</v>
      </c>
      <c r="C37" s="61"/>
      <c r="D37" s="50"/>
      <c r="E37" s="47">
        <v>752071.50769999996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customHeight="1" thickBot="1">
      <c r="A38" s="71"/>
      <c r="B38" s="60" t="s">
        <v>33</v>
      </c>
      <c r="C38" s="61"/>
      <c r="D38" s="47">
        <v>660002.23800000001</v>
      </c>
      <c r="E38" s="47">
        <v>950117.11730000004</v>
      </c>
      <c r="F38" s="48">
        <v>69.465356005327493</v>
      </c>
      <c r="G38" s="47">
        <v>356532.31829999998</v>
      </c>
      <c r="H38" s="48">
        <v>85.117085920005906</v>
      </c>
      <c r="I38" s="47">
        <v>37340.793100000003</v>
      </c>
      <c r="J38" s="48">
        <v>5.6576767395749403</v>
      </c>
      <c r="K38" s="47">
        <v>20174.229599999999</v>
      </c>
      <c r="L38" s="48">
        <v>5.6584574706141</v>
      </c>
      <c r="M38" s="48">
        <v>0.850915442144071</v>
      </c>
      <c r="N38" s="47">
        <v>11356451.862400001</v>
      </c>
      <c r="O38" s="47">
        <v>11356451.862400001</v>
      </c>
      <c r="P38" s="47">
        <v>919</v>
      </c>
      <c r="Q38" s="47">
        <v>860</v>
      </c>
      <c r="R38" s="48">
        <v>6.8604651162790704</v>
      </c>
      <c r="S38" s="47">
        <v>718.17436126224197</v>
      </c>
      <c r="T38" s="47">
        <v>709.41512581395398</v>
      </c>
      <c r="U38" s="49">
        <v>1.2196530425972201</v>
      </c>
    </row>
    <row r="39" spans="1:21" ht="12" customHeight="1" thickBot="1">
      <c r="A39" s="71"/>
      <c r="B39" s="60" t="s">
        <v>34</v>
      </c>
      <c r="C39" s="61"/>
      <c r="D39" s="47">
        <v>1772894.4140999999</v>
      </c>
      <c r="E39" s="47">
        <v>2043608.3817</v>
      </c>
      <c r="F39" s="48">
        <v>86.753138711693694</v>
      </c>
      <c r="G39" s="47">
        <v>607992.96120000002</v>
      </c>
      <c r="H39" s="48">
        <v>191.597851823946</v>
      </c>
      <c r="I39" s="47">
        <v>96514.612800000003</v>
      </c>
      <c r="J39" s="48">
        <v>5.4439007778697901</v>
      </c>
      <c r="K39" s="47">
        <v>54099.112699999998</v>
      </c>
      <c r="L39" s="48">
        <v>8.8979833900090206</v>
      </c>
      <c r="M39" s="48">
        <v>0.78403319357953205</v>
      </c>
      <c r="N39" s="47">
        <v>27244018.411699999</v>
      </c>
      <c r="O39" s="47">
        <v>27244018.411699999</v>
      </c>
      <c r="P39" s="47">
        <v>8013</v>
      </c>
      <c r="Q39" s="47">
        <v>7341</v>
      </c>
      <c r="R39" s="48">
        <v>9.1540662035145104</v>
      </c>
      <c r="S39" s="47">
        <v>221.252266828903</v>
      </c>
      <c r="T39" s="47">
        <v>221.25834025337099</v>
      </c>
      <c r="U39" s="49">
        <v>-2.7450224829270002E-3</v>
      </c>
    </row>
    <row r="40" spans="1:21" ht="12" thickBot="1">
      <c r="A40" s="71"/>
      <c r="B40" s="60" t="s">
        <v>40</v>
      </c>
      <c r="C40" s="61"/>
      <c r="D40" s="50"/>
      <c r="E40" s="47">
        <v>540622.89210000006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</row>
    <row r="41" spans="1:21" ht="12" thickBot="1">
      <c r="A41" s="71"/>
      <c r="B41" s="60" t="s">
        <v>41</v>
      </c>
      <c r="C41" s="61"/>
      <c r="D41" s="50"/>
      <c r="E41" s="47">
        <v>242938.75039999999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2"/>
      <c r="B42" s="60" t="s">
        <v>35</v>
      </c>
      <c r="C42" s="61"/>
      <c r="D42" s="52">
        <v>96427.600999999995</v>
      </c>
      <c r="E42" s="52">
        <v>0</v>
      </c>
      <c r="F42" s="53"/>
      <c r="G42" s="52">
        <v>27604.623</v>
      </c>
      <c r="H42" s="54">
        <v>249.316855368755</v>
      </c>
      <c r="I42" s="52">
        <v>11729.983</v>
      </c>
      <c r="J42" s="54">
        <v>12.164549235234</v>
      </c>
      <c r="K42" s="52">
        <v>2813.1592000000001</v>
      </c>
      <c r="L42" s="54">
        <v>10.190898821548799</v>
      </c>
      <c r="M42" s="54">
        <v>3.1696833225791101</v>
      </c>
      <c r="N42" s="52">
        <v>2106578.9635000001</v>
      </c>
      <c r="O42" s="52">
        <v>2106578.9635000001</v>
      </c>
      <c r="P42" s="52">
        <v>130</v>
      </c>
      <c r="Q42" s="52">
        <v>111</v>
      </c>
      <c r="R42" s="54">
        <v>17.1171171171171</v>
      </c>
      <c r="S42" s="52">
        <v>741.75077692307696</v>
      </c>
      <c r="T42" s="52">
        <v>826.33987477477501</v>
      </c>
      <c r="U42" s="55">
        <v>-11.403978328487799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231962</v>
      </c>
      <c r="D2" s="32">
        <v>2587184.5978589701</v>
      </c>
      <c r="E2" s="32">
        <v>2218097.7139179502</v>
      </c>
      <c r="F2" s="32">
        <v>369086.883941026</v>
      </c>
      <c r="G2" s="32">
        <v>2218097.7139179502</v>
      </c>
      <c r="H2" s="32">
        <v>0.14265966342195399</v>
      </c>
    </row>
    <row r="3" spans="1:8" ht="14.25">
      <c r="A3" s="32">
        <v>2</v>
      </c>
      <c r="B3" s="33">
        <v>13</v>
      </c>
      <c r="C3" s="32">
        <v>108002.53599999999</v>
      </c>
      <c r="D3" s="32">
        <v>337700.79799887299</v>
      </c>
      <c r="E3" s="32">
        <v>321120.40944706101</v>
      </c>
      <c r="F3" s="32">
        <v>16580.388551811498</v>
      </c>
      <c r="G3" s="32">
        <v>321120.40944706101</v>
      </c>
      <c r="H3" s="32">
        <v>4.9097866069794903E-2</v>
      </c>
    </row>
    <row r="4" spans="1:8" ht="14.25">
      <c r="A4" s="32">
        <v>3</v>
      </c>
      <c r="B4" s="33">
        <v>14</v>
      </c>
      <c r="C4" s="32">
        <v>300289</v>
      </c>
      <c r="D4" s="32">
        <v>707219.44078974403</v>
      </c>
      <c r="E4" s="32">
        <v>541454.08842478599</v>
      </c>
      <c r="F4" s="32">
        <v>165765.35236495701</v>
      </c>
      <c r="G4" s="32">
        <v>541454.08842478599</v>
      </c>
      <c r="H4" s="32">
        <v>0.234390265318285</v>
      </c>
    </row>
    <row r="5" spans="1:8" ht="14.25">
      <c r="A5" s="32">
        <v>4</v>
      </c>
      <c r="B5" s="33">
        <v>15</v>
      </c>
      <c r="C5" s="32">
        <v>20035</v>
      </c>
      <c r="D5" s="32">
        <v>246894.70892478601</v>
      </c>
      <c r="E5" s="32">
        <v>214384.004433333</v>
      </c>
      <c r="F5" s="32">
        <v>32510.704491453002</v>
      </c>
      <c r="G5" s="32">
        <v>214384.004433333</v>
      </c>
      <c r="H5" s="32">
        <v>0.13167841722099</v>
      </c>
    </row>
    <row r="6" spans="1:8" ht="14.25">
      <c r="A6" s="32">
        <v>5</v>
      </c>
      <c r="B6" s="33">
        <v>16</v>
      </c>
      <c r="C6" s="32">
        <v>6725</v>
      </c>
      <c r="D6" s="32">
        <v>472436.93272307701</v>
      </c>
      <c r="E6" s="32">
        <v>497184.63916495699</v>
      </c>
      <c r="F6" s="32">
        <v>-24747.706441880298</v>
      </c>
      <c r="G6" s="32">
        <v>497184.63916495699</v>
      </c>
      <c r="H6" s="32">
        <v>-5.2383090160282697E-2</v>
      </c>
    </row>
    <row r="7" spans="1:8" ht="14.25">
      <c r="A7" s="32">
        <v>6</v>
      </c>
      <c r="B7" s="33">
        <v>17</v>
      </c>
      <c r="C7" s="32">
        <v>51591</v>
      </c>
      <c r="D7" s="32">
        <v>982610.63177008496</v>
      </c>
      <c r="E7" s="32">
        <v>849213.27638888895</v>
      </c>
      <c r="F7" s="32">
        <v>133397.35538119701</v>
      </c>
      <c r="G7" s="32">
        <v>849213.27638888895</v>
      </c>
      <c r="H7" s="32">
        <v>0.135758103024891</v>
      </c>
    </row>
    <row r="8" spans="1:8" ht="14.25">
      <c r="A8" s="32">
        <v>7</v>
      </c>
      <c r="B8" s="33">
        <v>18</v>
      </c>
      <c r="C8" s="32">
        <v>213869</v>
      </c>
      <c r="D8" s="32">
        <v>504343.64288974402</v>
      </c>
      <c r="E8" s="32">
        <v>439208.16769658099</v>
      </c>
      <c r="F8" s="32">
        <v>65135.475193162398</v>
      </c>
      <c r="G8" s="32">
        <v>439208.16769658099</v>
      </c>
      <c r="H8" s="32">
        <v>0.129148996148648</v>
      </c>
    </row>
    <row r="9" spans="1:8" ht="14.25">
      <c r="A9" s="32">
        <v>8</v>
      </c>
      <c r="B9" s="33">
        <v>19</v>
      </c>
      <c r="C9" s="32">
        <v>42214</v>
      </c>
      <c r="D9" s="32">
        <v>293026.30943760701</v>
      </c>
      <c r="E9" s="32">
        <v>259310.801330769</v>
      </c>
      <c r="F9" s="32">
        <v>33715.508106837602</v>
      </c>
      <c r="G9" s="32">
        <v>259310.801330769</v>
      </c>
      <c r="H9" s="32">
        <v>0.115059661951674</v>
      </c>
    </row>
    <row r="10" spans="1:8" ht="14.25">
      <c r="A10" s="32">
        <v>9</v>
      </c>
      <c r="B10" s="33">
        <v>21</v>
      </c>
      <c r="C10" s="32">
        <v>753861.4</v>
      </c>
      <c r="D10" s="32">
        <v>4029971.3092999998</v>
      </c>
      <c r="E10" s="32">
        <v>3855945.6708</v>
      </c>
      <c r="F10" s="32">
        <v>174025.6385</v>
      </c>
      <c r="G10" s="32">
        <v>3855945.6708</v>
      </c>
      <c r="H10" s="32">
        <v>4.3182848001522903E-2</v>
      </c>
    </row>
    <row r="11" spans="1:8" ht="14.25">
      <c r="A11" s="32">
        <v>10</v>
      </c>
      <c r="B11" s="33">
        <v>22</v>
      </c>
      <c r="C11" s="32">
        <v>243545</v>
      </c>
      <c r="D11" s="32">
        <v>6378146.8336692303</v>
      </c>
      <c r="E11" s="32">
        <v>6732770.8583692303</v>
      </c>
      <c r="F11" s="32">
        <v>-354624.02470000001</v>
      </c>
      <c r="G11" s="32">
        <v>6732770.8583692303</v>
      </c>
      <c r="H11" s="32">
        <v>-5.5599852739042603E-2</v>
      </c>
    </row>
    <row r="12" spans="1:8" ht="14.25">
      <c r="A12" s="32">
        <v>11</v>
      </c>
      <c r="B12" s="33">
        <v>23</v>
      </c>
      <c r="C12" s="32">
        <v>815235.35900000005</v>
      </c>
      <c r="D12" s="32">
        <v>14933250.117484599</v>
      </c>
      <c r="E12" s="32">
        <v>13605936.0176863</v>
      </c>
      <c r="F12" s="32">
        <v>1327314.0997982901</v>
      </c>
      <c r="G12" s="32">
        <v>13605936.0176863</v>
      </c>
      <c r="H12" s="32">
        <v>8.8883135911867098E-2</v>
      </c>
    </row>
    <row r="13" spans="1:8" ht="14.25">
      <c r="A13" s="32">
        <v>12</v>
      </c>
      <c r="B13" s="33">
        <v>24</v>
      </c>
      <c r="C13" s="32">
        <v>98753.322</v>
      </c>
      <c r="D13" s="32">
        <v>2607337.29732564</v>
      </c>
      <c r="E13" s="32">
        <v>2387918.5172572602</v>
      </c>
      <c r="F13" s="32">
        <v>219418.78006837601</v>
      </c>
      <c r="G13" s="32">
        <v>2387918.5172572602</v>
      </c>
      <c r="H13" s="32">
        <v>8.4154351757033896E-2</v>
      </c>
    </row>
    <row r="14" spans="1:8" ht="14.25">
      <c r="A14" s="32">
        <v>13</v>
      </c>
      <c r="B14" s="33">
        <v>25</v>
      </c>
      <c r="C14" s="32">
        <v>230828</v>
      </c>
      <c r="D14" s="32">
        <v>3344466.0068999999</v>
      </c>
      <c r="E14" s="32">
        <v>3120458.7675999999</v>
      </c>
      <c r="F14" s="32">
        <v>224007.23929999999</v>
      </c>
      <c r="G14" s="32">
        <v>3120458.7675999999</v>
      </c>
      <c r="H14" s="32">
        <v>6.6978476934090106E-2</v>
      </c>
    </row>
    <row r="15" spans="1:8" ht="14.25">
      <c r="A15" s="32">
        <v>14</v>
      </c>
      <c r="B15" s="33">
        <v>26</v>
      </c>
      <c r="C15" s="32">
        <v>164045</v>
      </c>
      <c r="D15" s="32">
        <v>1841755.5031383</v>
      </c>
      <c r="E15" s="32">
        <v>1676391.5919037201</v>
      </c>
      <c r="F15" s="32">
        <v>165363.91123457401</v>
      </c>
      <c r="G15" s="32">
        <v>1676391.5919037201</v>
      </c>
      <c r="H15" s="32">
        <v>8.9786028032927706E-2</v>
      </c>
    </row>
    <row r="16" spans="1:8" ht="14.25">
      <c r="A16" s="32">
        <v>15</v>
      </c>
      <c r="B16" s="33">
        <v>27</v>
      </c>
      <c r="C16" s="32">
        <v>470758.74900000001</v>
      </c>
      <c r="D16" s="32">
        <v>4101802.5525239301</v>
      </c>
      <c r="E16" s="32">
        <v>3636369.2197991498</v>
      </c>
      <c r="F16" s="32">
        <v>465433.33272478601</v>
      </c>
      <c r="G16" s="32">
        <v>3636369.2197991498</v>
      </c>
      <c r="H16" s="32">
        <v>0.11347043812198999</v>
      </c>
    </row>
    <row r="17" spans="1:8" ht="14.25">
      <c r="A17" s="32">
        <v>16</v>
      </c>
      <c r="B17" s="33">
        <v>29</v>
      </c>
      <c r="C17" s="32">
        <v>455924.8</v>
      </c>
      <c r="D17" s="32">
        <v>5632685.5645982902</v>
      </c>
      <c r="E17" s="32">
        <v>5341754.2846299103</v>
      </c>
      <c r="F17" s="32">
        <v>290931.27996837598</v>
      </c>
      <c r="G17" s="32">
        <v>5341754.2846299103</v>
      </c>
      <c r="H17" s="32">
        <v>5.1650545131951602E-2</v>
      </c>
    </row>
    <row r="18" spans="1:8" ht="14.25">
      <c r="A18" s="32">
        <v>17</v>
      </c>
      <c r="B18" s="33">
        <v>31</v>
      </c>
      <c r="C18" s="32">
        <v>106916.231</v>
      </c>
      <c r="D18" s="32">
        <v>1352891.2929249101</v>
      </c>
      <c r="E18" s="32">
        <v>1109015.7926455</v>
      </c>
      <c r="F18" s="32">
        <v>243875.500279411</v>
      </c>
      <c r="G18" s="32">
        <v>1109015.7926455</v>
      </c>
      <c r="H18" s="32">
        <v>0.18026245091145399</v>
      </c>
    </row>
    <row r="19" spans="1:8" ht="14.25">
      <c r="A19" s="32">
        <v>18</v>
      </c>
      <c r="B19" s="33">
        <v>32</v>
      </c>
      <c r="C19" s="32">
        <v>72945.312000000005</v>
      </c>
      <c r="D19" s="32">
        <v>1414628.1519431199</v>
      </c>
      <c r="E19" s="32">
        <v>1289836.4080683601</v>
      </c>
      <c r="F19" s="32">
        <v>124791.743874764</v>
      </c>
      <c r="G19" s="32">
        <v>1289836.4080683601</v>
      </c>
      <c r="H19" s="32">
        <v>8.8215227233638505E-2</v>
      </c>
    </row>
    <row r="20" spans="1:8" ht="14.25">
      <c r="A20" s="32">
        <v>19</v>
      </c>
      <c r="B20" s="33">
        <v>33</v>
      </c>
      <c r="C20" s="32">
        <v>149841.54500000001</v>
      </c>
      <c r="D20" s="32">
        <v>2788667.76053255</v>
      </c>
      <c r="E20" s="32">
        <v>2296843.5482007298</v>
      </c>
      <c r="F20" s="32">
        <v>491824.21233182901</v>
      </c>
      <c r="G20" s="32">
        <v>2296843.5482007298</v>
      </c>
      <c r="H20" s="32">
        <v>0.176365295031741</v>
      </c>
    </row>
    <row r="21" spans="1:8" ht="14.25">
      <c r="A21" s="32">
        <v>20</v>
      </c>
      <c r="B21" s="33">
        <v>34</v>
      </c>
      <c r="C21" s="32">
        <v>69525.95</v>
      </c>
      <c r="D21" s="32">
        <v>614372.10315758304</v>
      </c>
      <c r="E21" s="32">
        <v>459224.11400485999</v>
      </c>
      <c r="F21" s="32">
        <v>155147.98915272299</v>
      </c>
      <c r="G21" s="32">
        <v>459224.11400485999</v>
      </c>
      <c r="H21" s="32">
        <v>0.25253097976834499</v>
      </c>
    </row>
    <row r="22" spans="1:8" ht="14.25">
      <c r="A22" s="32">
        <v>21</v>
      </c>
      <c r="B22" s="33">
        <v>35</v>
      </c>
      <c r="C22" s="32">
        <v>100726.319</v>
      </c>
      <c r="D22" s="32">
        <v>2534858.55336991</v>
      </c>
      <c r="E22" s="32">
        <v>2341244.93416441</v>
      </c>
      <c r="F22" s="32">
        <v>193613.61920550501</v>
      </c>
      <c r="G22" s="32">
        <v>2341244.93416441</v>
      </c>
      <c r="H22" s="32">
        <v>7.63804429829468E-2</v>
      </c>
    </row>
    <row r="23" spans="1:8" ht="14.25">
      <c r="A23" s="32">
        <v>22</v>
      </c>
      <c r="B23" s="33">
        <v>36</v>
      </c>
      <c r="C23" s="32">
        <v>235616.40100000001</v>
      </c>
      <c r="D23" s="32">
        <v>1510842.52376991</v>
      </c>
      <c r="E23" s="32">
        <v>1178589.0051413099</v>
      </c>
      <c r="F23" s="32">
        <v>332253.51862860098</v>
      </c>
      <c r="G23" s="32">
        <v>1178589.0051413099</v>
      </c>
      <c r="H23" s="32">
        <v>0.21991273968087</v>
      </c>
    </row>
    <row r="24" spans="1:8" ht="14.25">
      <c r="A24" s="32">
        <v>23</v>
      </c>
      <c r="B24" s="33">
        <v>37</v>
      </c>
      <c r="C24" s="32">
        <v>372535.12099999998</v>
      </c>
      <c r="D24" s="32">
        <v>4413811.11849292</v>
      </c>
      <c r="E24" s="32">
        <v>3824051.6468468402</v>
      </c>
      <c r="F24" s="32">
        <v>589759.47164608096</v>
      </c>
      <c r="G24" s="32">
        <v>3824051.6468468402</v>
      </c>
      <c r="H24" s="32">
        <v>0.13361683493321999</v>
      </c>
    </row>
    <row r="25" spans="1:8" ht="14.25">
      <c r="A25" s="32">
        <v>24</v>
      </c>
      <c r="B25" s="33">
        <v>38</v>
      </c>
      <c r="C25" s="32">
        <v>260539.67300000001</v>
      </c>
      <c r="D25" s="32">
        <v>1627317.69510265</v>
      </c>
      <c r="E25" s="32">
        <v>1538234.15971239</v>
      </c>
      <c r="F25" s="32">
        <v>89083.535390265504</v>
      </c>
      <c r="G25" s="32">
        <v>1538234.15971239</v>
      </c>
      <c r="H25" s="32">
        <v>5.4742559279210602E-2</v>
      </c>
    </row>
    <row r="26" spans="1:8" ht="14.25">
      <c r="A26" s="32">
        <v>25</v>
      </c>
      <c r="B26" s="33">
        <v>39</v>
      </c>
      <c r="C26" s="32">
        <v>158115.28400000001</v>
      </c>
      <c r="D26" s="32">
        <v>380669.00006274902</v>
      </c>
      <c r="E26" s="32">
        <v>293801.87847659801</v>
      </c>
      <c r="F26" s="32">
        <v>86867.121586150897</v>
      </c>
      <c r="G26" s="32">
        <v>293801.87847659801</v>
      </c>
      <c r="H26" s="32">
        <v>0.22819594338344301</v>
      </c>
    </row>
    <row r="27" spans="1:8" ht="14.25">
      <c r="A27" s="32">
        <v>26</v>
      </c>
      <c r="B27" s="33">
        <v>40</v>
      </c>
      <c r="C27" s="32">
        <v>24</v>
      </c>
      <c r="D27" s="32">
        <v>92.3078</v>
      </c>
      <c r="E27" s="32">
        <v>74.334299999999999</v>
      </c>
      <c r="F27" s="32">
        <v>17.973500000000001</v>
      </c>
      <c r="G27" s="32">
        <v>74.334299999999999</v>
      </c>
      <c r="H27" s="32">
        <v>0.19471268950186199</v>
      </c>
    </row>
    <row r="28" spans="1:8" ht="14.25">
      <c r="A28" s="32">
        <v>27</v>
      </c>
      <c r="B28" s="33">
        <v>42</v>
      </c>
      <c r="C28" s="32">
        <v>32033.534</v>
      </c>
      <c r="D28" s="32">
        <v>839278.25529999996</v>
      </c>
      <c r="E28" s="32">
        <v>751014.21270000003</v>
      </c>
      <c r="F28" s="32">
        <v>88264.042600000001</v>
      </c>
      <c r="G28" s="32">
        <v>751014.21270000003</v>
      </c>
      <c r="H28" s="32">
        <v>0.10516660242609301</v>
      </c>
    </row>
    <row r="29" spans="1:8" ht="14.25">
      <c r="A29" s="32">
        <v>28</v>
      </c>
      <c r="B29" s="33">
        <v>75</v>
      </c>
      <c r="C29" s="32">
        <v>946</v>
      </c>
      <c r="D29" s="32">
        <v>660002.23931623902</v>
      </c>
      <c r="E29" s="32">
        <v>622661.44401709398</v>
      </c>
      <c r="F29" s="32">
        <v>37340.795299145298</v>
      </c>
      <c r="G29" s="32">
        <v>622661.44401709398</v>
      </c>
      <c r="H29" s="32">
        <v>5.65767706149456E-2</v>
      </c>
    </row>
    <row r="30" spans="1:8" ht="14.25">
      <c r="A30" s="32">
        <v>29</v>
      </c>
      <c r="B30" s="33">
        <v>76</v>
      </c>
      <c r="C30" s="32">
        <v>8806</v>
      </c>
      <c r="D30" s="32">
        <v>1772894.39080427</v>
      </c>
      <c r="E30" s="32">
        <v>1676379.79436923</v>
      </c>
      <c r="F30" s="32">
        <v>96514.596435042695</v>
      </c>
      <c r="G30" s="32">
        <v>1676379.79436923</v>
      </c>
      <c r="H30" s="32">
        <v>5.4438999263379098E-2</v>
      </c>
    </row>
    <row r="31" spans="1:8" ht="14.25">
      <c r="A31" s="32">
        <v>30</v>
      </c>
      <c r="B31" s="33">
        <v>99</v>
      </c>
      <c r="C31" s="32">
        <v>138</v>
      </c>
      <c r="D31" s="32">
        <v>96427.600937901807</v>
      </c>
      <c r="E31" s="32">
        <v>84697.616700703395</v>
      </c>
      <c r="F31" s="32">
        <v>11729.9842371984</v>
      </c>
      <c r="G31" s="32">
        <v>84697.616700703395</v>
      </c>
      <c r="H31" s="32">
        <v>0.121645505261013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2014-01-29T00:35:17Z</dcterms:modified>
</cp:coreProperties>
</file>