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<sst xmlns="http://schemas.openxmlformats.org/spreadsheetml/2006/main" count="113" uniqueCount="71">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</sst>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22377972.353799999</v>
      </c>
      <c r="F3" s="25">
        <f>RA!I7</f>
        <v>2153953.7489</v>
      </c>
      <c r="G3" s="16">
        <f>E3-F3</f>
        <v>20224018.604899999</v>
      </c>
      <c r="H3" s="27">
        <f>RA!J7</f>
        <v>9.62533027946224</v>
      </c>
      <c r="I3" s="20">
        <f>SUM(I4:I39)</f>
        <v>22377974.68921325</v>
      </c>
      <c r="J3" s="21">
        <f>SUM(J4:J39)</f>
        <v>20224018.642592371</v>
      </c>
      <c r="K3" s="22">
        <f>E3-I3</f>
        <v>-2.3354132510721684</v>
      </c>
      <c r="L3" s="22">
        <f>G3-J3</f>
        <v>-3.7692371755838394E-2</v>
      </c>
    </row>
    <row r="4" spans="1:12">
      <c r="A4" s="38">
        <f>RA!A8</f>
        <v>41672</v>
      </c>
      <c r="B4" s="12">
        <v>12</v>
      </c>
      <c r="C4" s="35" t="s">
        <v>6</v>
      </c>
      <c r="D4" s="35"/>
      <c r="E4" s="15">
        <f>VLOOKUP(C4,RA!B8:D39,3,0)</f>
        <v>781180.5196</v>
      </c>
      <c r="F4" s="25">
        <f>VLOOKUP(C4,RA!B8:I43,8,0)</f>
        <v>89854.772200000007</v>
      </c>
      <c r="G4" s="16">
        <f t="shared" ref="G4:G39" si="0">E4-F4</f>
        <v>691325.74739999999</v>
      </c>
      <c r="H4" s="27">
        <f>RA!J8</f>
        <v>11.5024338095386</v>
      </c>
      <c r="I4" s="20">
        <f>VLOOKUP(B4,RMS!B:D,3,FALSE)</f>
        <v>781181.13188034203</v>
      </c>
      <c r="J4" s="21">
        <f>VLOOKUP(B4,RMS!B:E,4,FALSE)</f>
        <v>691325.75150512799</v>
      </c>
      <c r="K4" s="22">
        <f t="shared" ref="K4:K39" si="1">E4-I4</f>
        <v>-0.61228034202940762</v>
      </c>
      <c r="L4" s="22">
        <f t="shared" ref="L4:L39" si="2">G4-J4</f>
        <v>-4.1051279986277223E-3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154272.30439999999</v>
      </c>
      <c r="F5" s="25">
        <f>VLOOKUP(C5,RA!B9:I44,8,0)</f>
        <v>36866.077499999999</v>
      </c>
      <c r="G5" s="16">
        <f t="shared" si="0"/>
        <v>117406.22689999999</v>
      </c>
      <c r="H5" s="27">
        <f>RA!J9</f>
        <v>23.8967568698611</v>
      </c>
      <c r="I5" s="20">
        <f>VLOOKUP(B5,RMS!B:D,3,FALSE)</f>
        <v>154272.34995655401</v>
      </c>
      <c r="J5" s="21">
        <f>VLOOKUP(B5,RMS!B:E,4,FALSE)</f>
        <v>117406.242203744</v>
      </c>
      <c r="K5" s="22">
        <f t="shared" si="1"/>
        <v>-4.5556554017821327E-2</v>
      </c>
      <c r="L5" s="22">
        <f t="shared" si="2"/>
        <v>-1.5303744003176689E-2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426252.64159999997</v>
      </c>
      <c r="F6" s="25">
        <f>VLOOKUP(C6,RA!B10:I45,8,0)</f>
        <v>99470.939100000003</v>
      </c>
      <c r="G6" s="16">
        <f t="shared" si="0"/>
        <v>326781.70249999996</v>
      </c>
      <c r="H6" s="27">
        <f>RA!J10</f>
        <v>23.336146076801199</v>
      </c>
      <c r="I6" s="20">
        <f>VLOOKUP(B6,RMS!B:D,3,FALSE)</f>
        <v>426254.24344017101</v>
      </c>
      <c r="J6" s="21">
        <f>VLOOKUP(B6,RMS!B:E,4,FALSE)</f>
        <v>326781.701582051</v>
      </c>
      <c r="K6" s="22">
        <f t="shared" si="1"/>
        <v>-1.6018401710316539</v>
      </c>
      <c r="L6" s="22">
        <f t="shared" si="2"/>
        <v>9.1794895706698298E-4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62432.267699999997</v>
      </c>
      <c r="F7" s="25">
        <f>VLOOKUP(C7,RA!B11:I46,8,0)</f>
        <v>12827.075199999999</v>
      </c>
      <c r="G7" s="16">
        <f t="shared" si="0"/>
        <v>49605.192499999997</v>
      </c>
      <c r="H7" s="27">
        <f>RA!J11</f>
        <v>20.5455859166237</v>
      </c>
      <c r="I7" s="20">
        <f>VLOOKUP(B7,RMS!B:D,3,FALSE)</f>
        <v>62432.294558974398</v>
      </c>
      <c r="J7" s="21">
        <f>VLOOKUP(B7,RMS!B:E,4,FALSE)</f>
        <v>49605.192663247901</v>
      </c>
      <c r="K7" s="22">
        <f t="shared" si="1"/>
        <v>-2.6858974400965963E-2</v>
      </c>
      <c r="L7" s="22">
        <f t="shared" si="2"/>
        <v>-1.6324790340149775E-4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130290.6817</v>
      </c>
      <c r="F8" s="25">
        <f>VLOOKUP(C8,RA!B12:I47,8,0)</f>
        <v>-166.0316</v>
      </c>
      <c r="G8" s="16">
        <f t="shared" si="0"/>
        <v>130456.7133</v>
      </c>
      <c r="H8" s="27">
        <f>RA!J12</f>
        <v>-0.12743167648956999</v>
      </c>
      <c r="I8" s="20">
        <f>VLOOKUP(B8,RMS!B:D,3,FALSE)</f>
        <v>130290.684688889</v>
      </c>
      <c r="J8" s="21">
        <f>VLOOKUP(B8,RMS!B:E,4,FALSE)</f>
        <v>130456.713062393</v>
      </c>
      <c r="K8" s="22">
        <f t="shared" si="1"/>
        <v>-2.9888889985159039E-3</v>
      </c>
      <c r="L8" s="22">
        <f t="shared" si="2"/>
        <v>2.3760700423736125E-4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415873.05589999998</v>
      </c>
      <c r="F9" s="25">
        <f>VLOOKUP(C9,RA!B13:I48,8,0)</f>
        <v>80623.529699999999</v>
      </c>
      <c r="G9" s="16">
        <f t="shared" si="0"/>
        <v>335249.52619999996</v>
      </c>
      <c r="H9" s="27">
        <f>RA!J13</f>
        <v>19.3865720695756</v>
      </c>
      <c r="I9" s="20">
        <f>VLOOKUP(B9,RMS!B:D,3,FALSE)</f>
        <v>415873.20930256398</v>
      </c>
      <c r="J9" s="21">
        <f>VLOOKUP(B9,RMS!B:E,4,FALSE)</f>
        <v>335249.52650683798</v>
      </c>
      <c r="K9" s="22">
        <f t="shared" si="1"/>
        <v>-0.15340256399940699</v>
      </c>
      <c r="L9" s="22">
        <f t="shared" si="2"/>
        <v>-3.0683801742270589E-4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176126.05220000001</v>
      </c>
      <c r="F10" s="25">
        <f>VLOOKUP(C10,RA!B14:I49,8,0)</f>
        <v>19524.528200000001</v>
      </c>
      <c r="G10" s="16">
        <f t="shared" si="0"/>
        <v>156601.524</v>
      </c>
      <c r="H10" s="27">
        <f>RA!J14</f>
        <v>11.085542403362901</v>
      </c>
      <c r="I10" s="20">
        <f>VLOOKUP(B10,RMS!B:D,3,FALSE)</f>
        <v>176126.05930085501</v>
      </c>
      <c r="J10" s="21">
        <f>VLOOKUP(B10,RMS!B:E,4,FALSE)</f>
        <v>156601.524102564</v>
      </c>
      <c r="K10" s="22">
        <f t="shared" si="1"/>
        <v>-7.1008550003170967E-3</v>
      </c>
      <c r="L10" s="22">
        <f t="shared" si="2"/>
        <v>-1.0256399400532246E-4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98025.824600000007</v>
      </c>
      <c r="F11" s="25">
        <f>VLOOKUP(C11,RA!B15:I50,8,0)</f>
        <v>15801.2253</v>
      </c>
      <c r="G11" s="16">
        <f t="shared" si="0"/>
        <v>82224.599300000002</v>
      </c>
      <c r="H11" s="27">
        <f>RA!J15</f>
        <v>16.119451547056901</v>
      </c>
      <c r="I11" s="20">
        <f>VLOOKUP(B11,RMS!B:D,3,FALSE)</f>
        <v>98025.843887179493</v>
      </c>
      <c r="J11" s="21">
        <f>VLOOKUP(B11,RMS!B:E,4,FALSE)</f>
        <v>82224.598294871801</v>
      </c>
      <c r="K11" s="22">
        <f t="shared" si="1"/>
        <v>-1.928717948612757E-2</v>
      </c>
      <c r="L11" s="22">
        <f t="shared" si="2"/>
        <v>1.0051282006315887E-3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2131747.5724999998</v>
      </c>
      <c r="F12" s="25">
        <f>VLOOKUP(C12,RA!B16:I51,8,0)</f>
        <v>132001.81890000001</v>
      </c>
      <c r="G12" s="16">
        <f t="shared" si="0"/>
        <v>1999745.7535999997</v>
      </c>
      <c r="H12" s="27">
        <f>RA!J16</f>
        <v>6.19218807155461</v>
      </c>
      <c r="I12" s="20">
        <f>VLOOKUP(B12,RMS!B:D,3,FALSE)</f>
        <v>2131747.2418999998</v>
      </c>
      <c r="J12" s="21">
        <f>VLOOKUP(B12,RMS!B:E,4,FALSE)</f>
        <v>1999745.7535999999</v>
      </c>
      <c r="K12" s="22">
        <f t="shared" si="1"/>
        <v>0.33059999998658895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2942297.4306000001</v>
      </c>
      <c r="F13" s="25">
        <f>VLOOKUP(C13,RA!B17:I52,8,0)</f>
        <v>-174011.2243</v>
      </c>
      <c r="G13" s="16">
        <f t="shared" si="0"/>
        <v>3116308.6549</v>
      </c>
      <c r="H13" s="27">
        <f>RA!J17</f>
        <v>-5.91412759601653</v>
      </c>
      <c r="I13" s="20">
        <f>VLOOKUP(B13,RMS!B:D,3,FALSE)</f>
        <v>2942297.4988666698</v>
      </c>
      <c r="J13" s="21">
        <f>VLOOKUP(B13,RMS!B:E,4,FALSE)</f>
        <v>3116308.65471282</v>
      </c>
      <c r="K13" s="22">
        <f t="shared" si="1"/>
        <v>-6.8266669753938913E-2</v>
      </c>
      <c r="L13" s="22">
        <f t="shared" si="2"/>
        <v>1.8718000501394272E-4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3124252.0074999998</v>
      </c>
      <c r="F14" s="25">
        <f>VLOOKUP(C14,RA!B18:I53,8,0)</f>
        <v>320241.42629999999</v>
      </c>
      <c r="G14" s="16">
        <f t="shared" si="0"/>
        <v>2804010.5811999999</v>
      </c>
      <c r="H14" s="27">
        <f>RA!J18</f>
        <v>10.2501790998689</v>
      </c>
      <c r="I14" s="20">
        <f>VLOOKUP(B14,RMS!B:D,3,FALSE)</f>
        <v>3124251.8421376101</v>
      </c>
      <c r="J14" s="21">
        <f>VLOOKUP(B14,RMS!B:E,4,FALSE)</f>
        <v>2804010.5631094002</v>
      </c>
      <c r="K14" s="22">
        <f t="shared" si="1"/>
        <v>0.16536238975822926</v>
      </c>
      <c r="L14" s="22">
        <f t="shared" si="2"/>
        <v>1.8090599682182074E-2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1655120.4399000001</v>
      </c>
      <c r="F15" s="25">
        <f>VLOOKUP(C15,RA!B19:I54,8,0)</f>
        <v>196378.21299999999</v>
      </c>
      <c r="G15" s="16">
        <f t="shared" si="0"/>
        <v>1458742.2269000001</v>
      </c>
      <c r="H15" s="27">
        <f>RA!J19</f>
        <v>11.8648896035545</v>
      </c>
      <c r="I15" s="20">
        <f>VLOOKUP(B15,RMS!B:D,3,FALSE)</f>
        <v>1655120.4793974401</v>
      </c>
      <c r="J15" s="21">
        <f>VLOOKUP(B15,RMS!B:E,4,FALSE)</f>
        <v>1458742.22629145</v>
      </c>
      <c r="K15" s="22">
        <f t="shared" si="1"/>
        <v>-3.9497439982369542E-2</v>
      </c>
      <c r="L15" s="22">
        <f t="shared" si="2"/>
        <v>6.0855015181005001E-4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1090845.7424999999</v>
      </c>
      <c r="F16" s="25">
        <f>VLOOKUP(C16,RA!B20:I55,8,0)</f>
        <v>77997.660600000003</v>
      </c>
      <c r="G16" s="16">
        <f t="shared" si="0"/>
        <v>1012848.0818999999</v>
      </c>
      <c r="H16" s="27">
        <f>RA!J20</f>
        <v>7.15020076268942</v>
      </c>
      <c r="I16" s="20">
        <f>VLOOKUP(B16,RMS!B:D,3,FALSE)</f>
        <v>1090845.7353999999</v>
      </c>
      <c r="J16" s="21">
        <f>VLOOKUP(B16,RMS!B:E,4,FALSE)</f>
        <v>1012848.0819</v>
      </c>
      <c r="K16" s="22">
        <f t="shared" si="1"/>
        <v>7.1000000461935997E-3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935711.38249999995</v>
      </c>
      <c r="F17" s="25">
        <f>VLOOKUP(C17,RA!B21:I56,8,0)</f>
        <v>82892.930399999997</v>
      </c>
      <c r="G17" s="16">
        <f t="shared" si="0"/>
        <v>852818.45209999999</v>
      </c>
      <c r="H17" s="27">
        <f>RA!J21</f>
        <v>8.8588139409536399</v>
      </c>
      <c r="I17" s="20">
        <f>VLOOKUP(B17,RMS!B:D,3,FALSE)</f>
        <v>935711.31001688202</v>
      </c>
      <c r="J17" s="21">
        <f>VLOOKUP(B17,RMS!B:E,4,FALSE)</f>
        <v>852818.451712662</v>
      </c>
      <c r="K17" s="22">
        <f t="shared" si="1"/>
        <v>7.2483117925003171E-2</v>
      </c>
      <c r="L17" s="22">
        <f t="shared" si="2"/>
        <v>3.8733799010515213E-4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1727730.9302999999</v>
      </c>
      <c r="F18" s="25">
        <f>VLOOKUP(C18,RA!B22:I57,8,0)</f>
        <v>215446.4736</v>
      </c>
      <c r="G18" s="16">
        <f t="shared" si="0"/>
        <v>1512284.4567</v>
      </c>
      <c r="H18" s="27">
        <f>RA!J22</f>
        <v>12.469908932092199</v>
      </c>
      <c r="I18" s="20">
        <f>VLOOKUP(B18,RMS!B:D,3,FALSE)</f>
        <v>1727730.8187649599</v>
      </c>
      <c r="J18" s="21">
        <f>VLOOKUP(B18,RMS!B:E,4,FALSE)</f>
        <v>1512284.4513119699</v>
      </c>
      <c r="K18" s="22">
        <f t="shared" si="1"/>
        <v>0.11153503996320069</v>
      </c>
      <c r="L18" s="22">
        <f t="shared" si="2"/>
        <v>5.3880300838500261E-3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1624013.5292</v>
      </c>
      <c r="F19" s="25">
        <f>VLOOKUP(C19,RA!B23:I58,8,0)</f>
        <v>192374.90659999999</v>
      </c>
      <c r="G19" s="16">
        <f t="shared" si="0"/>
        <v>1431638.6225999999</v>
      </c>
      <c r="H19" s="27">
        <f>RA!J23</f>
        <v>11.845646796721301</v>
      </c>
      <c r="I19" s="20">
        <f>VLOOKUP(B19,RMS!B:D,3,FALSE)</f>
        <v>1624014.03579231</v>
      </c>
      <c r="J19" s="21">
        <f>VLOOKUP(B19,RMS!B:E,4,FALSE)</f>
        <v>1431638.6651008499</v>
      </c>
      <c r="K19" s="22">
        <f t="shared" si="1"/>
        <v>-0.50659231003373861</v>
      </c>
      <c r="L19" s="22">
        <f t="shared" si="2"/>
        <v>-4.2500850046053529E-2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433655.1654</v>
      </c>
      <c r="F20" s="25">
        <f>VLOOKUP(C20,RA!B24:I59,8,0)</f>
        <v>84458.748000000007</v>
      </c>
      <c r="G20" s="16">
        <f t="shared" si="0"/>
        <v>349196.41739999998</v>
      </c>
      <c r="H20" s="27">
        <f>RA!J24</f>
        <v>19.476015677593999</v>
      </c>
      <c r="I20" s="20">
        <f>VLOOKUP(B20,RMS!B:D,3,FALSE)</f>
        <v>433655.15945928398</v>
      </c>
      <c r="J20" s="21">
        <f>VLOOKUP(B20,RMS!B:E,4,FALSE)</f>
        <v>349196.41552841099</v>
      </c>
      <c r="K20" s="22">
        <f t="shared" si="1"/>
        <v>5.9407160151749849E-3</v>
      </c>
      <c r="L20" s="22">
        <f t="shared" si="2"/>
        <v>1.871588989160955E-3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362596.90490000002</v>
      </c>
      <c r="F21" s="25">
        <f>VLOOKUP(C21,RA!B25:I60,8,0)</f>
        <v>40175.580499999996</v>
      </c>
      <c r="G21" s="16">
        <f t="shared" si="0"/>
        <v>322421.32440000004</v>
      </c>
      <c r="H21" s="27">
        <f>RA!J25</f>
        <v>11.0799568217715</v>
      </c>
      <c r="I21" s="20">
        <f>VLOOKUP(B21,RMS!B:D,3,FALSE)</f>
        <v>362596.90296509297</v>
      </c>
      <c r="J21" s="21">
        <f>VLOOKUP(B21,RMS!B:E,4,FALSE)</f>
        <v>322421.32936075103</v>
      </c>
      <c r="K21" s="22">
        <f t="shared" si="1"/>
        <v>1.9349070498719811E-3</v>
      </c>
      <c r="L21" s="22">
        <f t="shared" si="2"/>
        <v>-4.9607509863562882E-3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387584.13549999997</v>
      </c>
      <c r="F22" s="25">
        <f>VLOOKUP(C22,RA!B26:I61,8,0)</f>
        <v>92833.261899999998</v>
      </c>
      <c r="G22" s="16">
        <f t="shared" si="0"/>
        <v>294750.87359999999</v>
      </c>
      <c r="H22" s="27">
        <f>RA!J26</f>
        <v>23.951770311816599</v>
      </c>
      <c r="I22" s="20">
        <f>VLOOKUP(B22,RMS!B:D,3,FALSE)</f>
        <v>387584.13320980303</v>
      </c>
      <c r="J22" s="21">
        <f>VLOOKUP(B22,RMS!B:E,4,FALSE)</f>
        <v>294750.87913675199</v>
      </c>
      <c r="K22" s="22">
        <f t="shared" si="1"/>
        <v>2.2901969496160746E-3</v>
      </c>
      <c r="L22" s="22">
        <f t="shared" si="2"/>
        <v>-5.5367519962601364E-3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201186.58689999999</v>
      </c>
      <c r="F23" s="25">
        <f>VLOOKUP(C23,RA!B27:I62,8,0)</f>
        <v>59270.8226</v>
      </c>
      <c r="G23" s="16">
        <f t="shared" si="0"/>
        <v>141915.76429999998</v>
      </c>
      <c r="H23" s="27">
        <f>RA!J27</f>
        <v>29.460623351327399</v>
      </c>
      <c r="I23" s="20">
        <f>VLOOKUP(B23,RMS!B:D,3,FALSE)</f>
        <v>201186.574661939</v>
      </c>
      <c r="J23" s="21">
        <f>VLOOKUP(B23,RMS!B:E,4,FALSE)</f>
        <v>141915.76398602899</v>
      </c>
      <c r="K23" s="22">
        <f t="shared" si="1"/>
        <v>1.2238060997333378E-2</v>
      </c>
      <c r="L23" s="22">
        <f t="shared" si="2"/>
        <v>3.1397098791785538E-4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528105.68310000002</v>
      </c>
      <c r="F24" s="25">
        <f>VLOOKUP(C24,RA!B28:I63,8,0)</f>
        <v>59950.286800000002</v>
      </c>
      <c r="G24" s="16">
        <f t="shared" si="0"/>
        <v>468155.39630000002</v>
      </c>
      <c r="H24" s="27">
        <f>RA!J28</f>
        <v>11.351948808444901</v>
      </c>
      <c r="I24" s="20">
        <f>VLOOKUP(B24,RMS!B:D,3,FALSE)</f>
        <v>528105.68206017697</v>
      </c>
      <c r="J24" s="21">
        <f>VLOOKUP(B24,RMS!B:E,4,FALSE)</f>
        <v>468155.388595575</v>
      </c>
      <c r="K24" s="22">
        <f t="shared" si="1"/>
        <v>1.0398230515420437E-3</v>
      </c>
      <c r="L24" s="22">
        <f t="shared" si="2"/>
        <v>7.7044250210747123E-3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565352.0135</v>
      </c>
      <c r="F25" s="25">
        <f>VLOOKUP(C25,RA!B29:I64,8,0)</f>
        <v>106994.6357</v>
      </c>
      <c r="G25" s="16">
        <f t="shared" si="0"/>
        <v>458357.37780000002</v>
      </c>
      <c r="H25" s="27">
        <f>RA!J29</f>
        <v>18.925312574304598</v>
      </c>
      <c r="I25" s="20">
        <f>VLOOKUP(B25,RMS!B:D,3,FALSE)</f>
        <v>565352.01433451299</v>
      </c>
      <c r="J25" s="21">
        <f>VLOOKUP(B25,RMS!B:E,4,FALSE)</f>
        <v>458357.37611073698</v>
      </c>
      <c r="K25" s="22">
        <f t="shared" si="1"/>
        <v>-8.3451298996806145E-4</v>
      </c>
      <c r="L25" s="22">
        <f t="shared" si="2"/>
        <v>1.6892630374059081E-3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1054556.8489000001</v>
      </c>
      <c r="F26" s="25">
        <f>VLOOKUP(C26,RA!B30:I65,8,0)</f>
        <v>178734.6378</v>
      </c>
      <c r="G26" s="16">
        <f t="shared" si="0"/>
        <v>875822.21110000007</v>
      </c>
      <c r="H26" s="27">
        <f>RA!J30</f>
        <v>16.948791142595802</v>
      </c>
      <c r="I26" s="20">
        <f>VLOOKUP(B26,RMS!B:D,3,FALSE)</f>
        <v>1054556.83767611</v>
      </c>
      <c r="J26" s="21">
        <f>VLOOKUP(B26,RMS!B:E,4,FALSE)</f>
        <v>875822.18100782298</v>
      </c>
      <c r="K26" s="22">
        <f t="shared" si="1"/>
        <v>1.122389012016356E-2</v>
      </c>
      <c r="L26" s="22">
        <f t="shared" si="2"/>
        <v>3.0092177097685635E-2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221797.11850000001</v>
      </c>
      <c r="F27" s="25">
        <f>VLOOKUP(C27,RA!B31:I66,8,0)</f>
        <v>18515.318899999998</v>
      </c>
      <c r="G27" s="16">
        <f t="shared" si="0"/>
        <v>203281.79960000003</v>
      </c>
      <c r="H27" s="27">
        <f>RA!J31</f>
        <v>8.3478626887571608</v>
      </c>
      <c r="I27" s="20">
        <f>VLOOKUP(B27,RMS!B:D,3,FALSE)</f>
        <v>221797.12115752199</v>
      </c>
      <c r="J27" s="21">
        <f>VLOOKUP(B27,RMS!B:E,4,FALSE)</f>
        <v>203281.83280177001</v>
      </c>
      <c r="K27" s="22">
        <f t="shared" si="1"/>
        <v>-2.6575219817459583E-3</v>
      </c>
      <c r="L27" s="22">
        <f t="shared" si="2"/>
        <v>-3.3201769983861595E-2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129872.7371</v>
      </c>
      <c r="F28" s="25">
        <f>VLOOKUP(C28,RA!B32:I67,8,0)</f>
        <v>33053.714999999997</v>
      </c>
      <c r="G28" s="16">
        <f t="shared" si="0"/>
        <v>96819.022100000002</v>
      </c>
      <c r="H28" s="27">
        <f>RA!J32</f>
        <v>25.4508496071421</v>
      </c>
      <c r="I28" s="20">
        <f>VLOOKUP(B28,RMS!B:D,3,FALSE)</f>
        <v>129872.71382524</v>
      </c>
      <c r="J28" s="21">
        <f>VLOOKUP(B28,RMS!B:E,4,FALSE)</f>
        <v>96819.023847582605</v>
      </c>
      <c r="K28" s="22">
        <f t="shared" si="1"/>
        <v>2.327475999481976E-2</v>
      </c>
      <c r="L28" s="22">
        <f t="shared" si="2"/>
        <v>-1.7475826025474817E-3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180.77029999999999</v>
      </c>
      <c r="F29" s="25">
        <f>VLOOKUP(C29,RA!B33:I68,8,0)</f>
        <v>35.199599999999997</v>
      </c>
      <c r="G29" s="16">
        <f t="shared" si="0"/>
        <v>145.57069999999999</v>
      </c>
      <c r="H29" s="27">
        <f>RA!J33</f>
        <v>19.472003974104201</v>
      </c>
      <c r="I29" s="20">
        <f>VLOOKUP(B29,RMS!B:D,3,FALSE)</f>
        <v>180.76949999999999</v>
      </c>
      <c r="J29" s="21">
        <f>VLOOKUP(B29,RMS!B:E,4,FALSE)</f>
        <v>145.57069999999999</v>
      </c>
      <c r="K29" s="22">
        <f t="shared" si="1"/>
        <v>7.9999999999813554E-4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16.9422875138421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155302.7481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155302.74739999999</v>
      </c>
      <c r="J31" s="21">
        <f>VLOOKUP(B31,RMS!B:E,4,FALSE)</f>
        <v>128990.90979999999</v>
      </c>
      <c r="K31" s="22">
        <f t="shared" si="1"/>
        <v>7.0000000414438546E-4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5.2491425327463901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371970.93959999998</v>
      </c>
      <c r="F35" s="25">
        <f>VLOOKUP(C35,RA!B8:I74,8,0)</f>
        <v>19525.284800000001</v>
      </c>
      <c r="G35" s="16">
        <f t="shared" si="0"/>
        <v>352445.65479999996</v>
      </c>
      <c r="H35" s="27">
        <f>RA!J39</f>
        <v>7.0962941787703597</v>
      </c>
      <c r="I35" s="20">
        <f>VLOOKUP(B35,RMS!B:D,3,FALSE)</f>
        <v>371970.94017094001</v>
      </c>
      <c r="J35" s="21">
        <f>VLOOKUP(B35,RMS!B:E,4,FALSE)</f>
        <v>352445.65589743602</v>
      </c>
      <c r="K35" s="22">
        <f t="shared" si="1"/>
        <v>-5.7094002841040492E-4</v>
      </c>
      <c r="L35" s="22">
        <f t="shared" si="2"/>
        <v>-1.0974360629916191E-3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465680.42090000003</v>
      </c>
      <c r="F36" s="25">
        <f>VLOOKUP(C36,RA!B8:I75,8,0)</f>
        <v>33046.052600000003</v>
      </c>
      <c r="G36" s="16">
        <f t="shared" si="0"/>
        <v>432634.36830000003</v>
      </c>
      <c r="H36" s="27">
        <f>RA!J40</f>
        <v>0</v>
      </c>
      <c r="I36" s="20">
        <f>VLOOKUP(B36,RMS!B:D,3,FALSE)</f>
        <v>465680.41477948701</v>
      </c>
      <c r="J36" s="21">
        <f>VLOOKUP(B36,RMS!B:E,4,FALSE)</f>
        <v>432634.36565213703</v>
      </c>
      <c r="K36" s="22">
        <f t="shared" si="1"/>
        <v>6.1205130186863244E-3</v>
      </c>
      <c r="L36" s="22">
        <f t="shared" si="2"/>
        <v>2.6478630024939775E-3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12.2049348869432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23957.898399999998</v>
      </c>
      <c r="F39" s="25">
        <f>VLOOKUP(C39,RA!B8:I78,8,0)</f>
        <v>2924.0459000000001</v>
      </c>
      <c r="G39" s="16">
        <f t="shared" si="0"/>
        <v>21033.852499999997</v>
      </c>
      <c r="H39" s="27">
        <f>RA!J43</f>
        <v>0</v>
      </c>
      <c r="I39" s="20">
        <f>VLOOKUP(B39,RMS!B:D,3,FALSE)</f>
        <v>23957.898721730598</v>
      </c>
      <c r="J39" s="21">
        <f>VLOOKUP(B39,RMS!B:E,4,FALSE)</f>
        <v>21033.852507374599</v>
      </c>
      <c r="K39" s="22">
        <f t="shared" si="1"/>
        <v>-3.2173060026252642E-4</v>
      </c>
      <c r="L39" s="22">
        <f t="shared" si="2"/>
        <v>-7.3746014095377177E-6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22377972.353799999</v>
      </c>
      <c r="E7" s="62">
        <v>25494781.788899999</v>
      </c>
      <c r="F7" s="63">
        <v>87.774716171695104</v>
      </c>
      <c r="G7" s="62">
        <v>36200254.856200002</v>
      </c>
      <c r="H7" s="63">
        <v>-38.182832019572601</v>
      </c>
      <c r="I7" s="62">
        <v>2153953.7489</v>
      </c>
      <c r="J7" s="63">
        <v>9.62533027946224</v>
      </c>
      <c r="K7" s="62">
        <v>3886668.2922999999</v>
      </c>
      <c r="L7" s="63">
        <v>10.736577153224999</v>
      </c>
      <c r="M7" s="63">
        <v>-0.44580973036282401</v>
      </c>
      <c r="N7" s="62">
        <v>45547089.3138</v>
      </c>
      <c r="O7" s="62">
        <v>1089492799.6289999</v>
      </c>
      <c r="P7" s="62">
        <v>815604</v>
      </c>
      <c r="Q7" s="62">
        <v>769040</v>
      </c>
      <c r="R7" s="63">
        <v>6.0548215957557403</v>
      </c>
      <c r="S7" s="62">
        <v>27.437300888421301</v>
      </c>
      <c r="T7" s="62">
        <v>30.1273236242588</v>
      </c>
      <c r="U7" s="64">
        <v>-9.8042542405207396</v>
      </c>
      <c r="V7" s="52"/>
      <c r="W7" s="52"/>
    </row>
    <row r="8" spans="1:23" ht="14.25" thickBot="1">
      <c r="A8" s="49">
        <v>41672</v>
      </c>
      <c r="B8" s="39" t="s">
        <v>6</v>
      </c>
      <c r="C8" s="40"/>
      <c r="D8" s="65">
        <v>781180.5196</v>
      </c>
      <c r="E8" s="65">
        <v>842117.36470000003</v>
      </c>
      <c r="F8" s="66">
        <v>92.763853632004299</v>
      </c>
      <c r="G8" s="65">
        <v>1535693.9378</v>
      </c>
      <c r="H8" s="66">
        <v>-49.1317572875816</v>
      </c>
      <c r="I8" s="65">
        <v>89854.772200000007</v>
      </c>
      <c r="J8" s="66">
        <v>11.5024338095386</v>
      </c>
      <c r="K8" s="65">
        <v>163995.49460000001</v>
      </c>
      <c r="L8" s="66">
        <v>10.678917886134</v>
      </c>
      <c r="M8" s="66">
        <v>-0.45208999540405698</v>
      </c>
      <c r="N8" s="65">
        <v>1461376.196</v>
      </c>
      <c r="O8" s="65">
        <v>43364871.834899999</v>
      </c>
      <c r="P8" s="65">
        <v>28395</v>
      </c>
      <c r="Q8" s="65">
        <v>25288</v>
      </c>
      <c r="R8" s="66">
        <v>12.2864599810187</v>
      </c>
      <c r="S8" s="65">
        <v>27.511199845043102</v>
      </c>
      <c r="T8" s="65">
        <v>26.897962527681099</v>
      </c>
      <c r="U8" s="67">
        <v>2.2290460642069099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154272.30439999999</v>
      </c>
      <c r="E9" s="65">
        <v>150048.66819999999</v>
      </c>
      <c r="F9" s="66">
        <v>102.81484417733699</v>
      </c>
      <c r="G9" s="65">
        <v>193077.5845</v>
      </c>
      <c r="H9" s="66">
        <v>-20.098283392394499</v>
      </c>
      <c r="I9" s="65">
        <v>36866.077499999999</v>
      </c>
      <c r="J9" s="66">
        <v>23.8967568698611</v>
      </c>
      <c r="K9" s="65">
        <v>33372.154600000002</v>
      </c>
      <c r="L9" s="66">
        <v>17.284323649698401</v>
      </c>
      <c r="M9" s="66">
        <v>0.10469575434605</v>
      </c>
      <c r="N9" s="65">
        <v>286001.31910000002</v>
      </c>
      <c r="O9" s="65">
        <v>5710358.0034999996</v>
      </c>
      <c r="P9" s="65">
        <v>7151</v>
      </c>
      <c r="Q9" s="65">
        <v>6440</v>
      </c>
      <c r="R9" s="66">
        <v>11.0403726708075</v>
      </c>
      <c r="S9" s="65">
        <v>21.5735287931758</v>
      </c>
      <c r="T9" s="65">
        <v>20.454815947204999</v>
      </c>
      <c r="U9" s="67">
        <v>5.1855811661404401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426252.64159999997</v>
      </c>
      <c r="E10" s="65">
        <v>310900.6655</v>
      </c>
      <c r="F10" s="66">
        <v>137.10251823182401</v>
      </c>
      <c r="G10" s="65">
        <v>317334.47269999998</v>
      </c>
      <c r="H10" s="66">
        <v>34.3228291503547</v>
      </c>
      <c r="I10" s="65">
        <v>99470.939100000003</v>
      </c>
      <c r="J10" s="66">
        <v>23.336146076801199</v>
      </c>
      <c r="K10" s="65">
        <v>78789.168099999995</v>
      </c>
      <c r="L10" s="66">
        <v>24.828430214225499</v>
      </c>
      <c r="M10" s="66">
        <v>0.26249510559307498</v>
      </c>
      <c r="N10" s="65">
        <v>831596.72400000005</v>
      </c>
      <c r="O10" s="65">
        <v>9908706.7040999997</v>
      </c>
      <c r="P10" s="65">
        <v>91521</v>
      </c>
      <c r="Q10" s="65">
        <v>84247</v>
      </c>
      <c r="R10" s="66">
        <v>8.6341353401308005</v>
      </c>
      <c r="S10" s="65">
        <v>4.6574298969635404</v>
      </c>
      <c r="T10" s="65">
        <v>4.8113770508148699</v>
      </c>
      <c r="U10" s="67">
        <v>-3.3054100063147702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62432.267699999997</v>
      </c>
      <c r="E11" s="65">
        <v>100433.7935</v>
      </c>
      <c r="F11" s="66">
        <v>62.162610336928097</v>
      </c>
      <c r="G11" s="65">
        <v>86957.89</v>
      </c>
      <c r="H11" s="66">
        <v>-28.2040218547161</v>
      </c>
      <c r="I11" s="65">
        <v>12827.075199999999</v>
      </c>
      <c r="J11" s="66">
        <v>20.5455859166237</v>
      </c>
      <c r="K11" s="65">
        <v>17127.856</v>
      </c>
      <c r="L11" s="66">
        <v>19.696724472040401</v>
      </c>
      <c r="M11" s="66">
        <v>-0.25109860802192602</v>
      </c>
      <c r="N11" s="65">
        <v>138814.8939</v>
      </c>
      <c r="O11" s="65">
        <v>4320310.8590000002</v>
      </c>
      <c r="P11" s="65">
        <v>2968</v>
      </c>
      <c r="Q11" s="65">
        <v>3073</v>
      </c>
      <c r="R11" s="66">
        <v>-3.4168564920273301</v>
      </c>
      <c r="S11" s="65">
        <v>21.035130626684602</v>
      </c>
      <c r="T11" s="65">
        <v>24.856044972339699</v>
      </c>
      <c r="U11" s="67">
        <v>-18.164443156858599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130290.6817</v>
      </c>
      <c r="E12" s="65">
        <v>214625.2409</v>
      </c>
      <c r="F12" s="66">
        <v>60.706131838755198</v>
      </c>
      <c r="G12" s="65">
        <v>325290.446</v>
      </c>
      <c r="H12" s="66">
        <v>-59.946354618727398</v>
      </c>
      <c r="I12" s="65">
        <v>-166.0316</v>
      </c>
      <c r="J12" s="66">
        <v>-0.12743167648956999</v>
      </c>
      <c r="K12" s="65">
        <v>25225.643400000001</v>
      </c>
      <c r="L12" s="66">
        <v>7.75480611563981</v>
      </c>
      <c r="M12" s="66">
        <v>-1.0065818578883099</v>
      </c>
      <c r="N12" s="65">
        <v>234164.3567</v>
      </c>
      <c r="O12" s="65">
        <v>12764656.611400001</v>
      </c>
      <c r="P12" s="65">
        <v>999</v>
      </c>
      <c r="Q12" s="65">
        <v>871</v>
      </c>
      <c r="R12" s="66">
        <v>14.695752009184799</v>
      </c>
      <c r="S12" s="65">
        <v>130.42110280280301</v>
      </c>
      <c r="T12" s="65">
        <v>119.257950631458</v>
      </c>
      <c r="U12" s="67">
        <v>8.5593143528493592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415873.05589999998</v>
      </c>
      <c r="E13" s="65">
        <v>379356.82890000002</v>
      </c>
      <c r="F13" s="66">
        <v>109.625825665478</v>
      </c>
      <c r="G13" s="65">
        <v>572948.72609999997</v>
      </c>
      <c r="H13" s="66">
        <v>-27.415310139390201</v>
      </c>
      <c r="I13" s="65">
        <v>80623.529699999999</v>
      </c>
      <c r="J13" s="66">
        <v>19.3865720695756</v>
      </c>
      <c r="K13" s="65">
        <v>57401.588000000003</v>
      </c>
      <c r="L13" s="66">
        <v>10.018625643995501</v>
      </c>
      <c r="M13" s="66">
        <v>0.40455225210842599</v>
      </c>
      <c r="N13" s="65">
        <v>792217.14439999999</v>
      </c>
      <c r="O13" s="65">
        <v>18817177.575399999</v>
      </c>
      <c r="P13" s="65">
        <v>12590</v>
      </c>
      <c r="Q13" s="65">
        <v>11204</v>
      </c>
      <c r="R13" s="66">
        <v>12.3705819350232</v>
      </c>
      <c r="S13" s="65">
        <v>33.032013971405902</v>
      </c>
      <c r="T13" s="65">
        <v>33.590154275258797</v>
      </c>
      <c r="U13" s="67">
        <v>-1.6896950465573199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176126.05220000001</v>
      </c>
      <c r="E14" s="65">
        <v>159903.89809999999</v>
      </c>
      <c r="F14" s="66">
        <v>110.144939737401</v>
      </c>
      <c r="G14" s="65">
        <v>324107.86200000002</v>
      </c>
      <c r="H14" s="66">
        <v>-45.6581981340521</v>
      </c>
      <c r="I14" s="65">
        <v>19524.528200000001</v>
      </c>
      <c r="J14" s="66">
        <v>11.085542403362901</v>
      </c>
      <c r="K14" s="65">
        <v>8918.5966000000008</v>
      </c>
      <c r="L14" s="66">
        <v>2.7517371979085201</v>
      </c>
      <c r="M14" s="66">
        <v>1.1891928826560001</v>
      </c>
      <c r="N14" s="65">
        <v>339523.86210000003</v>
      </c>
      <c r="O14" s="65">
        <v>9765958.5679000001</v>
      </c>
      <c r="P14" s="65">
        <v>2425</v>
      </c>
      <c r="Q14" s="65">
        <v>2310</v>
      </c>
      <c r="R14" s="66">
        <v>4.9783549783549699</v>
      </c>
      <c r="S14" s="65">
        <v>72.629299876288698</v>
      </c>
      <c r="T14" s="65">
        <v>70.734982640692607</v>
      </c>
      <c r="U14" s="67">
        <v>2.6081997745023799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98025.824600000007</v>
      </c>
      <c r="E15" s="65">
        <v>95164.641699999993</v>
      </c>
      <c r="F15" s="66">
        <v>103.006560891617</v>
      </c>
      <c r="G15" s="65">
        <v>153694.2291</v>
      </c>
      <c r="H15" s="66">
        <v>-36.220230795900498</v>
      </c>
      <c r="I15" s="65">
        <v>15801.2253</v>
      </c>
      <c r="J15" s="66">
        <v>16.119451547056901</v>
      </c>
      <c r="K15" s="65">
        <v>10765.0326</v>
      </c>
      <c r="L15" s="66">
        <v>7.00418790154822</v>
      </c>
      <c r="M15" s="66">
        <v>0.46782883871619702</v>
      </c>
      <c r="N15" s="65">
        <v>184028.41269999999</v>
      </c>
      <c r="O15" s="65">
        <v>5991452.6332</v>
      </c>
      <c r="P15" s="65">
        <v>2375</v>
      </c>
      <c r="Q15" s="65">
        <v>2220</v>
      </c>
      <c r="R15" s="66">
        <v>6.9819819819819902</v>
      </c>
      <c r="S15" s="65">
        <v>41.274031410526298</v>
      </c>
      <c r="T15" s="65">
        <v>38.7399045495496</v>
      </c>
      <c r="U15" s="67">
        <v>6.1397609450151203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2131747.5724999998</v>
      </c>
      <c r="E16" s="65">
        <v>1472695.4262999999</v>
      </c>
      <c r="F16" s="66">
        <v>144.751422081605</v>
      </c>
      <c r="G16" s="65">
        <v>1490580.9502999999</v>
      </c>
      <c r="H16" s="66">
        <v>43.014545575062897</v>
      </c>
      <c r="I16" s="65">
        <v>132001.81890000001</v>
      </c>
      <c r="J16" s="66">
        <v>6.19218807155461</v>
      </c>
      <c r="K16" s="65">
        <v>102581.8161</v>
      </c>
      <c r="L16" s="66">
        <v>6.8820023548103197</v>
      </c>
      <c r="M16" s="66">
        <v>0.28679549571749102</v>
      </c>
      <c r="N16" s="65">
        <v>4581437.8635999998</v>
      </c>
      <c r="O16" s="65">
        <v>52992022.585100003</v>
      </c>
      <c r="P16" s="65">
        <v>82749</v>
      </c>
      <c r="Q16" s="65">
        <v>81710</v>
      </c>
      <c r="R16" s="66">
        <v>1.27157018724757</v>
      </c>
      <c r="S16" s="65">
        <v>25.761611288353901</v>
      </c>
      <c r="T16" s="65">
        <v>29.980299731978999</v>
      </c>
      <c r="U16" s="67">
        <v>-16.3758718210773</v>
      </c>
      <c r="V16" s="52"/>
      <c r="W16" s="52"/>
    </row>
    <row r="17" spans="1:21" ht="12" thickBot="1">
      <c r="A17" s="50"/>
      <c r="B17" s="39" t="s">
        <v>15</v>
      </c>
      <c r="C17" s="40"/>
      <c r="D17" s="65">
        <v>2942297.4306000001</v>
      </c>
      <c r="E17" s="65">
        <v>1978645.7766</v>
      </c>
      <c r="F17" s="66">
        <v>148.70258564703201</v>
      </c>
      <c r="G17" s="65">
        <v>1921295.8192</v>
      </c>
      <c r="H17" s="66">
        <v>53.141301885783001</v>
      </c>
      <c r="I17" s="65">
        <v>-174011.2243</v>
      </c>
      <c r="J17" s="66">
        <v>-5.91412759601653</v>
      </c>
      <c r="K17" s="65">
        <v>128153.5526</v>
      </c>
      <c r="L17" s="66">
        <v>6.6701624663588399</v>
      </c>
      <c r="M17" s="66">
        <v>-2.3578337921160402</v>
      </c>
      <c r="N17" s="65">
        <v>6559433.2406000001</v>
      </c>
      <c r="O17" s="65">
        <v>74591405.480299994</v>
      </c>
      <c r="P17" s="65">
        <v>25305</v>
      </c>
      <c r="Q17" s="65">
        <v>28953</v>
      </c>
      <c r="R17" s="66">
        <v>-12.5997305978655</v>
      </c>
      <c r="S17" s="65">
        <v>116.273362205098</v>
      </c>
      <c r="T17" s="65">
        <v>124.931295893344</v>
      </c>
      <c r="U17" s="67">
        <v>-7.4461884683222799</v>
      </c>
    </row>
    <row r="18" spans="1:21" ht="12" thickBot="1">
      <c r="A18" s="50"/>
      <c r="B18" s="39" t="s">
        <v>16</v>
      </c>
      <c r="C18" s="40"/>
      <c r="D18" s="65">
        <v>3124252.0074999998</v>
      </c>
      <c r="E18" s="65">
        <v>3535745.8673</v>
      </c>
      <c r="F18" s="66">
        <v>88.361893777331105</v>
      </c>
      <c r="G18" s="65">
        <v>7843893.6710000001</v>
      </c>
      <c r="H18" s="66">
        <v>-60.169628267007099</v>
      </c>
      <c r="I18" s="65">
        <v>320241.42629999999</v>
      </c>
      <c r="J18" s="66">
        <v>10.2501790998689</v>
      </c>
      <c r="K18" s="65">
        <v>878543.52919999999</v>
      </c>
      <c r="L18" s="66">
        <v>11.200349801376101</v>
      </c>
      <c r="M18" s="66">
        <v>-0.63548598827924796</v>
      </c>
      <c r="N18" s="65">
        <v>6433281.3176999995</v>
      </c>
      <c r="O18" s="65">
        <v>174518677.35769999</v>
      </c>
      <c r="P18" s="65">
        <v>97084</v>
      </c>
      <c r="Q18" s="65">
        <v>94523</v>
      </c>
      <c r="R18" s="66">
        <v>2.7093934809517202</v>
      </c>
      <c r="S18" s="65">
        <v>32.180915573111903</v>
      </c>
      <c r="T18" s="65">
        <v>35.007662793182597</v>
      </c>
      <c r="U18" s="67">
        <v>-8.7839241666339998</v>
      </c>
    </row>
    <row r="19" spans="1:21" ht="12" thickBot="1">
      <c r="A19" s="50"/>
      <c r="B19" s="39" t="s">
        <v>17</v>
      </c>
      <c r="C19" s="40"/>
      <c r="D19" s="65">
        <v>1655120.4399000001</v>
      </c>
      <c r="E19" s="65">
        <v>1615349.5401999999</v>
      </c>
      <c r="F19" s="66">
        <v>102.462061535925</v>
      </c>
      <c r="G19" s="65">
        <v>1193643.5093</v>
      </c>
      <c r="H19" s="66">
        <v>38.661202193494802</v>
      </c>
      <c r="I19" s="65">
        <v>196378.21299999999</v>
      </c>
      <c r="J19" s="66">
        <v>11.8648896035545</v>
      </c>
      <c r="K19" s="65">
        <v>158434.1753</v>
      </c>
      <c r="L19" s="66">
        <v>13.2731568567664</v>
      </c>
      <c r="M19" s="66">
        <v>0.23949402095950401</v>
      </c>
      <c r="N19" s="65">
        <v>3659107.4405</v>
      </c>
      <c r="O19" s="65">
        <v>45244488.077699997</v>
      </c>
      <c r="P19" s="65">
        <v>21240</v>
      </c>
      <c r="Q19" s="65">
        <v>24383</v>
      </c>
      <c r="R19" s="66">
        <v>-12.8901283681253</v>
      </c>
      <c r="S19" s="65">
        <v>77.924691144067793</v>
      </c>
      <c r="T19" s="65">
        <v>82.187876824016698</v>
      </c>
      <c r="U19" s="67">
        <v>-5.4709048150952597</v>
      </c>
    </row>
    <row r="20" spans="1:21" ht="12" thickBot="1">
      <c r="A20" s="50"/>
      <c r="B20" s="39" t="s">
        <v>18</v>
      </c>
      <c r="C20" s="40"/>
      <c r="D20" s="65">
        <v>1090845.7424999999</v>
      </c>
      <c r="E20" s="65">
        <v>1670283.5791</v>
      </c>
      <c r="F20" s="66">
        <v>65.309014358375094</v>
      </c>
      <c r="G20" s="65">
        <v>2794091.8415999999</v>
      </c>
      <c r="H20" s="66">
        <v>-60.958844435287403</v>
      </c>
      <c r="I20" s="65">
        <v>77997.660600000003</v>
      </c>
      <c r="J20" s="66">
        <v>7.15020076268942</v>
      </c>
      <c r="K20" s="65">
        <v>246290.8222</v>
      </c>
      <c r="L20" s="66">
        <v>8.8147003091696803</v>
      </c>
      <c r="M20" s="66">
        <v>-0.68331073036630596</v>
      </c>
      <c r="N20" s="65">
        <v>2337169.466</v>
      </c>
      <c r="O20" s="65">
        <v>69174170.002599999</v>
      </c>
      <c r="P20" s="65">
        <v>30859</v>
      </c>
      <c r="Q20" s="65">
        <v>30125</v>
      </c>
      <c r="R20" s="66">
        <v>2.4365145228215899</v>
      </c>
      <c r="S20" s="65">
        <v>35.349354888363202</v>
      </c>
      <c r="T20" s="65">
        <v>41.371741858921197</v>
      </c>
      <c r="U20" s="67">
        <v>-17.0367662707771</v>
      </c>
    </row>
    <row r="21" spans="1:21" ht="12" thickBot="1">
      <c r="A21" s="50"/>
      <c r="B21" s="39" t="s">
        <v>19</v>
      </c>
      <c r="C21" s="40"/>
      <c r="D21" s="65">
        <v>935711.38249999995</v>
      </c>
      <c r="E21" s="65">
        <v>902231.21600000001</v>
      </c>
      <c r="F21" s="66">
        <v>103.710818901659</v>
      </c>
      <c r="G21" s="65">
        <v>941565.23699999996</v>
      </c>
      <c r="H21" s="66">
        <v>-0.62171523225002001</v>
      </c>
      <c r="I21" s="65">
        <v>82892.930399999997</v>
      </c>
      <c r="J21" s="66">
        <v>8.8588139409536399</v>
      </c>
      <c r="K21" s="65">
        <v>124296.5007</v>
      </c>
      <c r="L21" s="66">
        <v>13.2010503166017</v>
      </c>
      <c r="M21" s="66">
        <v>-0.33310326571406002</v>
      </c>
      <c r="N21" s="65">
        <v>1993022.5233</v>
      </c>
      <c r="O21" s="65">
        <v>25525554.5548</v>
      </c>
      <c r="P21" s="65">
        <v>29635</v>
      </c>
      <c r="Q21" s="65">
        <v>28494</v>
      </c>
      <c r="R21" s="66">
        <v>4.0043517933600103</v>
      </c>
      <c r="S21" s="65">
        <v>31.5745362746752</v>
      </c>
      <c r="T21" s="65">
        <v>37.1064484031726</v>
      </c>
      <c r="U21" s="67">
        <v>-17.520169038664001</v>
      </c>
    </row>
    <row r="22" spans="1:21" ht="12" thickBot="1">
      <c r="A22" s="50"/>
      <c r="B22" s="39" t="s">
        <v>20</v>
      </c>
      <c r="C22" s="40"/>
      <c r="D22" s="65">
        <v>1727730.9302999999</v>
      </c>
      <c r="E22" s="65">
        <v>1652191.1793</v>
      </c>
      <c r="F22" s="66">
        <v>104.572095042415</v>
      </c>
      <c r="G22" s="65">
        <v>1967035.0482000001</v>
      </c>
      <c r="H22" s="66">
        <v>-12.1657272003863</v>
      </c>
      <c r="I22" s="65">
        <v>215446.4736</v>
      </c>
      <c r="J22" s="66">
        <v>12.469908932092199</v>
      </c>
      <c r="K22" s="65">
        <v>302848.54840000003</v>
      </c>
      <c r="L22" s="66">
        <v>15.3961948302412</v>
      </c>
      <c r="M22" s="66">
        <v>-0.288599946282589</v>
      </c>
      <c r="N22" s="65">
        <v>3290582.8021</v>
      </c>
      <c r="O22" s="65">
        <v>61099645.560999997</v>
      </c>
      <c r="P22" s="65">
        <v>73243</v>
      </c>
      <c r="Q22" s="65">
        <v>67003</v>
      </c>
      <c r="R22" s="66">
        <v>9.3130158351118606</v>
      </c>
      <c r="S22" s="65">
        <v>23.589024620782901</v>
      </c>
      <c r="T22" s="65">
        <v>23.3251029327045</v>
      </c>
      <c r="U22" s="67">
        <v>1.1188325601468101</v>
      </c>
    </row>
    <row r="23" spans="1:21" ht="12" thickBot="1">
      <c r="A23" s="50"/>
      <c r="B23" s="39" t="s">
        <v>21</v>
      </c>
      <c r="C23" s="40"/>
      <c r="D23" s="65">
        <v>1624013.5292</v>
      </c>
      <c r="E23" s="65">
        <v>1835021.5207</v>
      </c>
      <c r="F23" s="66">
        <v>88.501061752152793</v>
      </c>
      <c r="G23" s="65">
        <v>3721066.7631999999</v>
      </c>
      <c r="H23" s="66">
        <v>-56.356237806295098</v>
      </c>
      <c r="I23" s="65">
        <v>192374.90659999999</v>
      </c>
      <c r="J23" s="66">
        <v>11.845646796721301</v>
      </c>
      <c r="K23" s="65">
        <v>320739.02380000002</v>
      </c>
      <c r="L23" s="66">
        <v>8.6195449910222699</v>
      </c>
      <c r="M23" s="66">
        <v>-0.40021359321727801</v>
      </c>
      <c r="N23" s="65">
        <v>2939121.2481</v>
      </c>
      <c r="O23" s="65">
        <v>115012406.12639999</v>
      </c>
      <c r="P23" s="65">
        <v>56713</v>
      </c>
      <c r="Q23" s="65">
        <v>48594</v>
      </c>
      <c r="R23" s="66">
        <v>16.707824011194798</v>
      </c>
      <c r="S23" s="65">
        <v>28.6356484262867</v>
      </c>
      <c r="T23" s="65">
        <v>27.0631707391859</v>
      </c>
      <c r="U23" s="67">
        <v>5.4913290723926602</v>
      </c>
    </row>
    <row r="24" spans="1:21" ht="12" thickBot="1">
      <c r="A24" s="50"/>
      <c r="B24" s="39" t="s">
        <v>22</v>
      </c>
      <c r="C24" s="40"/>
      <c r="D24" s="65">
        <v>433655.1654</v>
      </c>
      <c r="E24" s="65">
        <v>524955.48770000006</v>
      </c>
      <c r="F24" s="66">
        <v>82.607987831498605</v>
      </c>
      <c r="G24" s="65">
        <v>613452.19920000003</v>
      </c>
      <c r="H24" s="66">
        <v>-29.309053587952299</v>
      </c>
      <c r="I24" s="65">
        <v>84458.748000000007</v>
      </c>
      <c r="J24" s="66">
        <v>19.476015677593999</v>
      </c>
      <c r="K24" s="65">
        <v>87967.782800000001</v>
      </c>
      <c r="L24" s="66">
        <v>14.3397941868524</v>
      </c>
      <c r="M24" s="66">
        <v>-3.9889999364631001E-2</v>
      </c>
      <c r="N24" s="65">
        <v>820909.8297</v>
      </c>
      <c r="O24" s="65">
        <v>18077583.3244</v>
      </c>
      <c r="P24" s="65">
        <v>24444</v>
      </c>
      <c r="Q24" s="65">
        <v>21746</v>
      </c>
      <c r="R24" s="66">
        <v>12.4068794261013</v>
      </c>
      <c r="S24" s="65">
        <v>17.740761143838998</v>
      </c>
      <c r="T24" s="65">
        <v>17.808087202244099</v>
      </c>
      <c r="U24" s="67">
        <v>-0.37949926645901599</v>
      </c>
    </row>
    <row r="25" spans="1:21" ht="12" thickBot="1">
      <c r="A25" s="50"/>
      <c r="B25" s="39" t="s">
        <v>23</v>
      </c>
      <c r="C25" s="40"/>
      <c r="D25" s="65">
        <v>362596.90490000002</v>
      </c>
      <c r="E25" s="65">
        <v>454411.54849999998</v>
      </c>
      <c r="F25" s="66">
        <v>79.794826099143506</v>
      </c>
      <c r="G25" s="65">
        <v>596259.60490000003</v>
      </c>
      <c r="H25" s="66">
        <v>-39.188081513452197</v>
      </c>
      <c r="I25" s="65">
        <v>40175.580499999996</v>
      </c>
      <c r="J25" s="66">
        <v>11.0799568217715</v>
      </c>
      <c r="K25" s="65">
        <v>63500.967400000001</v>
      </c>
      <c r="L25" s="66">
        <v>10.6498858681949</v>
      </c>
      <c r="M25" s="66">
        <v>-0.36732333151825303</v>
      </c>
      <c r="N25" s="65">
        <v>708188.72620000003</v>
      </c>
      <c r="O25" s="65">
        <v>22174000.677900001</v>
      </c>
      <c r="P25" s="65">
        <v>16634</v>
      </c>
      <c r="Q25" s="65">
        <v>15793</v>
      </c>
      <c r="R25" s="66">
        <v>5.3251440511619101</v>
      </c>
      <c r="S25" s="65">
        <v>21.798539431285299</v>
      </c>
      <c r="T25" s="65">
        <v>21.882594902805</v>
      </c>
      <c r="U25" s="67">
        <v>-0.38560139216981498</v>
      </c>
    </row>
    <row r="26" spans="1:21" ht="12" thickBot="1">
      <c r="A26" s="50"/>
      <c r="B26" s="39" t="s">
        <v>24</v>
      </c>
      <c r="C26" s="40"/>
      <c r="D26" s="65">
        <v>387584.13549999997</v>
      </c>
      <c r="E26" s="65">
        <v>613713.3284</v>
      </c>
      <c r="F26" s="66">
        <v>63.153938095244399</v>
      </c>
      <c r="G26" s="65">
        <v>1460422.6631</v>
      </c>
      <c r="H26" s="66">
        <v>-73.460824370029599</v>
      </c>
      <c r="I26" s="65">
        <v>92833.261899999998</v>
      </c>
      <c r="J26" s="66">
        <v>23.951770311816599</v>
      </c>
      <c r="K26" s="65">
        <v>284610.65889999998</v>
      </c>
      <c r="L26" s="66">
        <v>19.4882389934887</v>
      </c>
      <c r="M26" s="66">
        <v>-0.67382366402300597</v>
      </c>
      <c r="N26" s="65">
        <v>756980.5797</v>
      </c>
      <c r="O26" s="65">
        <v>40430422.820299998</v>
      </c>
      <c r="P26" s="65">
        <v>25380</v>
      </c>
      <c r="Q26" s="65">
        <v>23639</v>
      </c>
      <c r="R26" s="66">
        <v>7.36494775582723</v>
      </c>
      <c r="S26" s="65">
        <v>15.2712425334909</v>
      </c>
      <c r="T26" s="65">
        <v>15.626568137400101</v>
      </c>
      <c r="U26" s="67">
        <v>-2.3267628886769698</v>
      </c>
    </row>
    <row r="27" spans="1:21" ht="12" thickBot="1">
      <c r="A27" s="50"/>
      <c r="B27" s="39" t="s">
        <v>25</v>
      </c>
      <c r="C27" s="40"/>
      <c r="D27" s="65">
        <v>201186.58689999999</v>
      </c>
      <c r="E27" s="65">
        <v>309808.54259999999</v>
      </c>
      <c r="F27" s="66">
        <v>64.939005623145803</v>
      </c>
      <c r="G27" s="65">
        <v>357150.21309999999</v>
      </c>
      <c r="H27" s="66">
        <v>-43.668915901313198</v>
      </c>
      <c r="I27" s="65">
        <v>59270.8226</v>
      </c>
      <c r="J27" s="66">
        <v>29.460623351327399</v>
      </c>
      <c r="K27" s="65">
        <v>47335.720399999998</v>
      </c>
      <c r="L27" s="66">
        <v>13.2537287291906</v>
      </c>
      <c r="M27" s="66">
        <v>0.25213733094468799</v>
      </c>
      <c r="N27" s="65">
        <v>389718.62439999997</v>
      </c>
      <c r="O27" s="65">
        <v>11539870.681299999</v>
      </c>
      <c r="P27" s="65">
        <v>22155</v>
      </c>
      <c r="Q27" s="65">
        <v>20104</v>
      </c>
      <c r="R27" s="66">
        <v>10.2019498607242</v>
      </c>
      <c r="S27" s="65">
        <v>9.0808660302414808</v>
      </c>
      <c r="T27" s="65">
        <v>9.3778371219657792</v>
      </c>
      <c r="U27" s="67">
        <v>-3.2702948235918399</v>
      </c>
    </row>
    <row r="28" spans="1:21" ht="12" thickBot="1">
      <c r="A28" s="50"/>
      <c r="B28" s="39" t="s">
        <v>26</v>
      </c>
      <c r="C28" s="40"/>
      <c r="D28" s="65">
        <v>528105.68310000002</v>
      </c>
      <c r="E28" s="65">
        <v>1026127.4459</v>
      </c>
      <c r="F28" s="66">
        <v>51.465895899198699</v>
      </c>
      <c r="G28" s="65">
        <v>1490261.2389</v>
      </c>
      <c r="H28" s="66">
        <v>-64.562878687644798</v>
      </c>
      <c r="I28" s="65">
        <v>59950.286800000002</v>
      </c>
      <c r="J28" s="66">
        <v>11.351948808444901</v>
      </c>
      <c r="K28" s="65">
        <v>80841.521299999993</v>
      </c>
      <c r="L28" s="66">
        <v>5.4246543619205401</v>
      </c>
      <c r="M28" s="66">
        <v>-0.25842208513708398</v>
      </c>
      <c r="N28" s="65">
        <v>985059.27599999995</v>
      </c>
      <c r="O28" s="65">
        <v>52225703.472800002</v>
      </c>
      <c r="P28" s="65">
        <v>22963</v>
      </c>
      <c r="Q28" s="65">
        <v>19481</v>
      </c>
      <c r="R28" s="66">
        <v>17.8738257789641</v>
      </c>
      <c r="S28" s="65">
        <v>22.9981136219135</v>
      </c>
      <c r="T28" s="65">
        <v>23.456372511678001</v>
      </c>
      <c r="U28" s="67">
        <v>-1.9925933809105201</v>
      </c>
    </row>
    <row r="29" spans="1:21" ht="12" thickBot="1">
      <c r="A29" s="50"/>
      <c r="B29" s="39" t="s">
        <v>27</v>
      </c>
      <c r="C29" s="40"/>
      <c r="D29" s="65">
        <v>565352.0135</v>
      </c>
      <c r="E29" s="65">
        <v>705806.18119999999</v>
      </c>
      <c r="F29" s="66">
        <v>80.100178853463404</v>
      </c>
      <c r="G29" s="65">
        <v>611454.37120000005</v>
      </c>
      <c r="H29" s="66">
        <v>-7.5397870832982301</v>
      </c>
      <c r="I29" s="65">
        <v>106994.6357</v>
      </c>
      <c r="J29" s="66">
        <v>18.925312574304598</v>
      </c>
      <c r="K29" s="65">
        <v>114316.7819</v>
      </c>
      <c r="L29" s="66">
        <v>18.695881047615899</v>
      </c>
      <c r="M29" s="66">
        <v>-6.4051367422196998E-2</v>
      </c>
      <c r="N29" s="65">
        <v>1130818.206</v>
      </c>
      <c r="O29" s="65">
        <v>26130982.212299999</v>
      </c>
      <c r="P29" s="65">
        <v>57004</v>
      </c>
      <c r="Q29" s="65">
        <v>54027</v>
      </c>
      <c r="R29" s="66">
        <v>5.51020785903345</v>
      </c>
      <c r="S29" s="65">
        <v>9.9177603940074395</v>
      </c>
      <c r="T29" s="65">
        <v>10.466362975919401</v>
      </c>
      <c r="U29" s="67">
        <v>-5.5315167952987698</v>
      </c>
    </row>
    <row r="30" spans="1:21" ht="12" thickBot="1">
      <c r="A30" s="50"/>
      <c r="B30" s="39" t="s">
        <v>28</v>
      </c>
      <c r="C30" s="40"/>
      <c r="D30" s="65">
        <v>1054556.8489000001</v>
      </c>
      <c r="E30" s="65">
        <v>992955.21710000001</v>
      </c>
      <c r="F30" s="66">
        <v>106.20386808379099</v>
      </c>
      <c r="G30" s="65">
        <v>1891780.2450000001</v>
      </c>
      <c r="H30" s="66">
        <v>-44.2558483371836</v>
      </c>
      <c r="I30" s="65">
        <v>178734.6378</v>
      </c>
      <c r="J30" s="66">
        <v>16.948791142595802</v>
      </c>
      <c r="K30" s="65">
        <v>249933.7775</v>
      </c>
      <c r="L30" s="66">
        <v>13.211565040949001</v>
      </c>
      <c r="M30" s="66">
        <v>-0.28487201854899302</v>
      </c>
      <c r="N30" s="65">
        <v>2149420.8642000002</v>
      </c>
      <c r="O30" s="65">
        <v>55327069.479800001</v>
      </c>
      <c r="P30" s="65">
        <v>43848</v>
      </c>
      <c r="Q30" s="65">
        <v>42463</v>
      </c>
      <c r="R30" s="66">
        <v>3.2616630949297001</v>
      </c>
      <c r="S30" s="65">
        <v>24.050283910326598</v>
      </c>
      <c r="T30" s="65">
        <v>25.783953448884901</v>
      </c>
      <c r="U30" s="67">
        <v>-7.2085200533285203</v>
      </c>
    </row>
    <row r="31" spans="1:21" ht="12" thickBot="1">
      <c r="A31" s="50"/>
      <c r="B31" s="39" t="s">
        <v>29</v>
      </c>
      <c r="C31" s="40"/>
      <c r="D31" s="65">
        <v>221797.11850000001</v>
      </c>
      <c r="E31" s="65">
        <v>1108295.7885</v>
      </c>
      <c r="F31" s="66">
        <v>20.0124480126543</v>
      </c>
      <c r="G31" s="65">
        <v>1339253.2368999999</v>
      </c>
      <c r="H31" s="66">
        <v>-83.438746878566505</v>
      </c>
      <c r="I31" s="65">
        <v>18515.318899999998</v>
      </c>
      <c r="J31" s="66">
        <v>8.3478626887571608</v>
      </c>
      <c r="K31" s="65">
        <v>53318.453600000001</v>
      </c>
      <c r="L31" s="66">
        <v>3.9812077455506101</v>
      </c>
      <c r="M31" s="66">
        <v>-0.65274088706878797</v>
      </c>
      <c r="N31" s="65">
        <v>393600.01980000001</v>
      </c>
      <c r="O31" s="65">
        <v>67514083.8495</v>
      </c>
      <c r="P31" s="65">
        <v>9119</v>
      </c>
      <c r="Q31" s="65">
        <v>7754</v>
      </c>
      <c r="R31" s="66">
        <v>17.603817384575699</v>
      </c>
      <c r="S31" s="65">
        <v>24.322526428336399</v>
      </c>
      <c r="T31" s="65">
        <v>22.156680590662901</v>
      </c>
      <c r="U31" s="67">
        <v>8.9046910651119102</v>
      </c>
    </row>
    <row r="32" spans="1:21" ht="12" thickBot="1">
      <c r="A32" s="50"/>
      <c r="B32" s="39" t="s">
        <v>30</v>
      </c>
      <c r="C32" s="40"/>
      <c r="D32" s="65">
        <v>129872.7371</v>
      </c>
      <c r="E32" s="65">
        <v>252978.50870000001</v>
      </c>
      <c r="F32" s="66">
        <v>51.337458572029298</v>
      </c>
      <c r="G32" s="65">
        <v>172271.9957</v>
      </c>
      <c r="H32" s="66">
        <v>-24.6118113554773</v>
      </c>
      <c r="I32" s="65">
        <v>33053.714999999997</v>
      </c>
      <c r="J32" s="66">
        <v>25.4508496071421</v>
      </c>
      <c r="K32" s="65">
        <v>48750.277699999999</v>
      </c>
      <c r="L32" s="66">
        <v>28.298434404217002</v>
      </c>
      <c r="M32" s="66">
        <v>-0.32197893920920201</v>
      </c>
      <c r="N32" s="65">
        <v>241557.94829999999</v>
      </c>
      <c r="O32" s="65">
        <v>6046761.2950999998</v>
      </c>
      <c r="P32" s="65">
        <v>19143</v>
      </c>
      <c r="Q32" s="65">
        <v>16163</v>
      </c>
      <c r="R32" s="66">
        <v>18.437171317206001</v>
      </c>
      <c r="S32" s="65">
        <v>6.7843460847307098</v>
      </c>
      <c r="T32" s="65">
        <v>6.9099307801769498</v>
      </c>
      <c r="U32" s="67">
        <v>-1.85109506322038</v>
      </c>
    </row>
    <row r="33" spans="1:21" ht="12" thickBot="1">
      <c r="A33" s="50"/>
      <c r="B33" s="39" t="s">
        <v>31</v>
      </c>
      <c r="C33" s="40"/>
      <c r="D33" s="65">
        <v>180.77029999999999</v>
      </c>
      <c r="E33" s="68"/>
      <c r="F33" s="68"/>
      <c r="G33" s="65">
        <v>178.72389999999999</v>
      </c>
      <c r="H33" s="66">
        <v>1.1450063477800101</v>
      </c>
      <c r="I33" s="65">
        <v>35.199599999999997</v>
      </c>
      <c r="J33" s="66">
        <v>19.472003974104201</v>
      </c>
      <c r="K33" s="65">
        <v>32.339300000000001</v>
      </c>
      <c r="L33" s="66">
        <v>18.094558142475599</v>
      </c>
      <c r="M33" s="66">
        <v>8.8446565015321998E-2</v>
      </c>
      <c r="N33" s="65">
        <v>303.84800000000001</v>
      </c>
      <c r="O33" s="65">
        <v>1932.7542000000001</v>
      </c>
      <c r="P33" s="65">
        <v>33</v>
      </c>
      <c r="Q33" s="65">
        <v>23</v>
      </c>
      <c r="R33" s="66">
        <v>43.478260869565197</v>
      </c>
      <c r="S33" s="65">
        <v>5.4778878787878797</v>
      </c>
      <c r="T33" s="65">
        <v>5.3512043478260898</v>
      </c>
      <c r="U33" s="67">
        <v>2.3126346096339701</v>
      </c>
    </row>
    <row r="34" spans="1:21" ht="12" thickBot="1">
      <c r="A34" s="50"/>
      <c r="B34" s="39" t="s">
        <v>32</v>
      </c>
      <c r="C34" s="40"/>
      <c r="D34" s="65">
        <v>155302.7481</v>
      </c>
      <c r="E34" s="65">
        <v>261315.9626</v>
      </c>
      <c r="F34" s="66">
        <v>59.431022335870097</v>
      </c>
      <c r="G34" s="65">
        <v>517571.89429999999</v>
      </c>
      <c r="H34" s="66">
        <v>-69.993975752867698</v>
      </c>
      <c r="I34" s="65">
        <v>26311.838100000001</v>
      </c>
      <c r="J34" s="66">
        <v>16.9422875138421</v>
      </c>
      <c r="K34" s="65">
        <v>64390.454700000002</v>
      </c>
      <c r="L34" s="66">
        <v>12.440871579220101</v>
      </c>
      <c r="M34" s="66">
        <v>-0.59137051877349101</v>
      </c>
      <c r="N34" s="65">
        <v>299082.81550000003</v>
      </c>
      <c r="O34" s="65">
        <v>14141807.141100001</v>
      </c>
      <c r="P34" s="65">
        <v>6632</v>
      </c>
      <c r="Q34" s="65">
        <v>5774</v>
      </c>
      <c r="R34" s="66">
        <v>14.859715968133001</v>
      </c>
      <c r="S34" s="65">
        <v>23.417181559107402</v>
      </c>
      <c r="T34" s="65">
        <v>24.901293280221701</v>
      </c>
      <c r="U34" s="67">
        <v>-6.3377042936113996</v>
      </c>
    </row>
    <row r="35" spans="1:21" ht="12" thickBot="1">
      <c r="A35" s="50"/>
      <c r="B35" s="39" t="s">
        <v>37</v>
      </c>
      <c r="C35" s="40"/>
      <c r="D35" s="68"/>
      <c r="E35" s="65">
        <v>583985.83669999999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91524.573099999994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257307.2254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371970.93959999998</v>
      </c>
      <c r="E38" s="65">
        <v>496670.26490000001</v>
      </c>
      <c r="F38" s="66">
        <v>74.892935190088906</v>
      </c>
      <c r="G38" s="65">
        <v>665069.12300000002</v>
      </c>
      <c r="H38" s="66">
        <v>-44.070333934296897</v>
      </c>
      <c r="I38" s="65">
        <v>19525.284800000001</v>
      </c>
      <c r="J38" s="66">
        <v>5.2491425327463901</v>
      </c>
      <c r="K38" s="65">
        <v>35632.7333</v>
      </c>
      <c r="L38" s="66">
        <v>5.3577488516182399</v>
      </c>
      <c r="M38" s="66">
        <v>-0.45204077847151802</v>
      </c>
      <c r="N38" s="65">
        <v>661689.74190000002</v>
      </c>
      <c r="O38" s="65">
        <v>13208871.0898</v>
      </c>
      <c r="P38" s="65">
        <v>503</v>
      </c>
      <c r="Q38" s="65">
        <v>424</v>
      </c>
      <c r="R38" s="66">
        <v>18.632075471698101</v>
      </c>
      <c r="S38" s="65">
        <v>739.50485009940405</v>
      </c>
      <c r="T38" s="65">
        <v>683.29906202830205</v>
      </c>
      <c r="U38" s="67">
        <v>7.6004623990696798</v>
      </c>
    </row>
    <row r="39" spans="1:21" ht="12" customHeight="1" thickBot="1">
      <c r="A39" s="50"/>
      <c r="B39" s="39" t="s">
        <v>34</v>
      </c>
      <c r="C39" s="40"/>
      <c r="D39" s="65">
        <v>465680.42090000003</v>
      </c>
      <c r="E39" s="65">
        <v>597410.82180000003</v>
      </c>
      <c r="F39" s="66">
        <v>77.949779934836798</v>
      </c>
      <c r="G39" s="65">
        <v>990811.91899999999</v>
      </c>
      <c r="H39" s="66">
        <v>-53.000119198202697</v>
      </c>
      <c r="I39" s="65">
        <v>33046.052600000003</v>
      </c>
      <c r="J39" s="66">
        <v>7.0962941787703597</v>
      </c>
      <c r="K39" s="65">
        <v>87403.384699999995</v>
      </c>
      <c r="L39" s="66">
        <v>8.8213901169269207</v>
      </c>
      <c r="M39" s="66">
        <v>-0.621913353659861</v>
      </c>
      <c r="N39" s="65">
        <v>890574.00199999998</v>
      </c>
      <c r="O39" s="65">
        <v>31479150.2883</v>
      </c>
      <c r="P39" s="65">
        <v>2460</v>
      </c>
      <c r="Q39" s="65">
        <v>2157</v>
      </c>
      <c r="R39" s="66">
        <v>14.047287899860899</v>
      </c>
      <c r="S39" s="65">
        <v>189.30098410569099</v>
      </c>
      <c r="T39" s="65">
        <v>196.98357955493699</v>
      </c>
      <c r="U39" s="67">
        <v>-4.0584022769564596</v>
      </c>
    </row>
    <row r="40" spans="1:21" ht="12" thickBot="1">
      <c r="A40" s="50"/>
      <c r="B40" s="39" t="s">
        <v>40</v>
      </c>
      <c r="C40" s="40"/>
      <c r="D40" s="68"/>
      <c r="E40" s="65">
        <v>220696.36230000001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82103.486499999999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23957.898399999998</v>
      </c>
      <c r="E42" s="70">
        <v>0</v>
      </c>
      <c r="F42" s="71"/>
      <c r="G42" s="70">
        <v>112039.44</v>
      </c>
      <c r="H42" s="72">
        <v>-78.616549315133994</v>
      </c>
      <c r="I42" s="70">
        <v>2924.0459000000001</v>
      </c>
      <c r="J42" s="72">
        <v>12.2049348869432</v>
      </c>
      <c r="K42" s="70">
        <v>11149.936600000001</v>
      </c>
      <c r="L42" s="72">
        <v>9.9517960818083395</v>
      </c>
      <c r="M42" s="72">
        <v>-0.73775223977506699</v>
      </c>
      <c r="N42" s="70">
        <v>58306.0213</v>
      </c>
      <c r="O42" s="70">
        <v>2392698.0071999999</v>
      </c>
      <c r="P42" s="70">
        <v>34</v>
      </c>
      <c r="Q42" s="70">
        <v>54</v>
      </c>
      <c r="R42" s="72">
        <v>-37.037037037037003</v>
      </c>
      <c r="S42" s="70">
        <v>704.64407058823497</v>
      </c>
      <c r="T42" s="70">
        <v>636.07635000000005</v>
      </c>
      <c r="U42" s="73">
        <v>9.7308305640030408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68888</v>
      </c>
      <c r="D2" s="32">
        <v>781181.13188034203</v>
      </c>
      <c r="E2" s="32">
        <v>691325.75150512799</v>
      </c>
      <c r="F2" s="32">
        <v>89855.380375213703</v>
      </c>
      <c r="G2" s="32">
        <v>691325.75150512799</v>
      </c>
      <c r="H2" s="32">
        <v>0.11502502647360099</v>
      </c>
    </row>
    <row r="3" spans="1:8" ht="14.25">
      <c r="A3" s="32">
        <v>2</v>
      </c>
      <c r="B3" s="33">
        <v>13</v>
      </c>
      <c r="C3" s="32">
        <v>16228.453</v>
      </c>
      <c r="D3" s="32">
        <v>154272.34995655401</v>
      </c>
      <c r="E3" s="32">
        <v>117406.242203744</v>
      </c>
      <c r="F3" s="32">
        <v>36866.107752809898</v>
      </c>
      <c r="G3" s="32">
        <v>117406.242203744</v>
      </c>
      <c r="H3" s="32">
        <v>0.23896769423161099</v>
      </c>
    </row>
    <row r="4" spans="1:8" ht="14.25">
      <c r="A4" s="32">
        <v>3</v>
      </c>
      <c r="B4" s="33">
        <v>14</v>
      </c>
      <c r="C4" s="32">
        <v>110631</v>
      </c>
      <c r="D4" s="32">
        <v>426254.24344017101</v>
      </c>
      <c r="E4" s="32">
        <v>326781.701582051</v>
      </c>
      <c r="F4" s="32">
        <v>99472.541858119701</v>
      </c>
      <c r="G4" s="32">
        <v>326781.701582051</v>
      </c>
      <c r="H4" s="32">
        <v>0.23336434390730401</v>
      </c>
    </row>
    <row r="5" spans="1:8" ht="14.25">
      <c r="A5" s="32">
        <v>4</v>
      </c>
      <c r="B5" s="33">
        <v>15</v>
      </c>
      <c r="C5" s="32">
        <v>4150</v>
      </c>
      <c r="D5" s="32">
        <v>62432.294558974398</v>
      </c>
      <c r="E5" s="32">
        <v>49605.192663247901</v>
      </c>
      <c r="F5" s="32">
        <v>12827.101895726501</v>
      </c>
      <c r="G5" s="32">
        <v>49605.192663247901</v>
      </c>
      <c r="H5" s="32">
        <v>0.20545619837198001</v>
      </c>
    </row>
    <row r="6" spans="1:8" ht="14.25">
      <c r="A6" s="32">
        <v>5</v>
      </c>
      <c r="B6" s="33">
        <v>16</v>
      </c>
      <c r="C6" s="32">
        <v>1947</v>
      </c>
      <c r="D6" s="32">
        <v>130290.684688889</v>
      </c>
      <c r="E6" s="32">
        <v>130456.713062393</v>
      </c>
      <c r="F6" s="32">
        <v>-166.02837350427399</v>
      </c>
      <c r="G6" s="32">
        <v>130456.713062393</v>
      </c>
      <c r="H6" s="32">
        <v>-1.2742919718375901E-3</v>
      </c>
    </row>
    <row r="7" spans="1:8" ht="14.25">
      <c r="A7" s="32">
        <v>6</v>
      </c>
      <c r="B7" s="33">
        <v>17</v>
      </c>
      <c r="C7" s="32">
        <v>20901</v>
      </c>
      <c r="D7" s="32">
        <v>415873.20930256398</v>
      </c>
      <c r="E7" s="32">
        <v>335249.52650683798</v>
      </c>
      <c r="F7" s="32">
        <v>80623.682795726505</v>
      </c>
      <c r="G7" s="32">
        <v>335249.52650683798</v>
      </c>
      <c r="H7" s="32">
        <v>0.193866017315555</v>
      </c>
    </row>
    <row r="8" spans="1:8" ht="14.25">
      <c r="A8" s="32">
        <v>7</v>
      </c>
      <c r="B8" s="33">
        <v>18</v>
      </c>
      <c r="C8" s="32">
        <v>72121</v>
      </c>
      <c r="D8" s="32">
        <v>176126.05930085501</v>
      </c>
      <c r="E8" s="32">
        <v>156601.524102564</v>
      </c>
      <c r="F8" s="32">
        <v>19524.5351982906</v>
      </c>
      <c r="G8" s="32">
        <v>156601.524102564</v>
      </c>
      <c r="H8" s="32">
        <v>0.110855459298838</v>
      </c>
    </row>
    <row r="9" spans="1:8" ht="14.25">
      <c r="A9" s="32">
        <v>8</v>
      </c>
      <c r="B9" s="33">
        <v>19</v>
      </c>
      <c r="C9" s="32">
        <v>14455</v>
      </c>
      <c r="D9" s="32">
        <v>98025.843887179493</v>
      </c>
      <c r="E9" s="32">
        <v>82224.598294871801</v>
      </c>
      <c r="F9" s="32">
        <v>15801.2455923077</v>
      </c>
      <c r="G9" s="32">
        <v>82224.598294871801</v>
      </c>
      <c r="H9" s="32">
        <v>0.16119469076434301</v>
      </c>
    </row>
    <row r="10" spans="1:8" ht="14.25">
      <c r="A10" s="32">
        <v>9</v>
      </c>
      <c r="B10" s="33">
        <v>21</v>
      </c>
      <c r="C10" s="32">
        <v>364812</v>
      </c>
      <c r="D10" s="32">
        <v>2131747.2418999998</v>
      </c>
      <c r="E10" s="32">
        <v>1999745.7535999999</v>
      </c>
      <c r="F10" s="32">
        <v>132001.4883</v>
      </c>
      <c r="G10" s="32">
        <v>1999745.7535999999</v>
      </c>
      <c r="H10" s="32">
        <v>6.1921735234590297E-2</v>
      </c>
    </row>
    <row r="11" spans="1:8" ht="14.25">
      <c r="A11" s="32">
        <v>10</v>
      </c>
      <c r="B11" s="33">
        <v>22</v>
      </c>
      <c r="C11" s="32">
        <v>83072</v>
      </c>
      <c r="D11" s="32">
        <v>2942297.4988666698</v>
      </c>
      <c r="E11" s="32">
        <v>3116308.65471282</v>
      </c>
      <c r="F11" s="32">
        <v>-174011.155846154</v>
      </c>
      <c r="G11" s="32">
        <v>3116308.65471282</v>
      </c>
      <c r="H11" s="32">
        <v>-5.9141251322539799E-2</v>
      </c>
    </row>
    <row r="12" spans="1:8" ht="14.25">
      <c r="A12" s="32">
        <v>11</v>
      </c>
      <c r="B12" s="33">
        <v>23</v>
      </c>
      <c r="C12" s="32">
        <v>255414.45699999999</v>
      </c>
      <c r="D12" s="32">
        <v>3124251.8421376101</v>
      </c>
      <c r="E12" s="32">
        <v>2804010.5631094002</v>
      </c>
      <c r="F12" s="32">
        <v>320241.27902820503</v>
      </c>
      <c r="G12" s="32">
        <v>2804010.5631094002</v>
      </c>
      <c r="H12" s="32">
        <v>0.10250174928571</v>
      </c>
    </row>
    <row r="13" spans="1:8" ht="14.25">
      <c r="A13" s="32">
        <v>12</v>
      </c>
      <c r="B13" s="33">
        <v>24</v>
      </c>
      <c r="C13" s="32">
        <v>37779.892</v>
      </c>
      <c r="D13" s="32">
        <v>1655120.4793974401</v>
      </c>
      <c r="E13" s="32">
        <v>1458742.22629145</v>
      </c>
      <c r="F13" s="32">
        <v>196378.25310598299</v>
      </c>
      <c r="G13" s="32">
        <v>1458742.22629145</v>
      </c>
      <c r="H13" s="32">
        <v>0.118648917435591</v>
      </c>
    </row>
    <row r="14" spans="1:8" ht="14.25">
      <c r="A14" s="32">
        <v>13</v>
      </c>
      <c r="B14" s="33">
        <v>25</v>
      </c>
      <c r="C14" s="32">
        <v>59029</v>
      </c>
      <c r="D14" s="32">
        <v>1090845.7353999999</v>
      </c>
      <c r="E14" s="32">
        <v>1012848.0819</v>
      </c>
      <c r="F14" s="32">
        <v>77997.6535</v>
      </c>
      <c r="G14" s="32">
        <v>1012848.0819</v>
      </c>
      <c r="H14" s="32">
        <v>7.1502001583568703E-2</v>
      </c>
    </row>
    <row r="15" spans="1:8" ht="14.25">
      <c r="A15" s="32">
        <v>14</v>
      </c>
      <c r="B15" s="33">
        <v>26</v>
      </c>
      <c r="C15" s="32">
        <v>65124</v>
      </c>
      <c r="D15" s="32">
        <v>935711.31001688202</v>
      </c>
      <c r="E15" s="32">
        <v>852818.451712662</v>
      </c>
      <c r="F15" s="32">
        <v>82892.858304220601</v>
      </c>
      <c r="G15" s="32">
        <v>852818.451712662</v>
      </c>
      <c r="H15" s="32">
        <v>8.8588069222680393E-2</v>
      </c>
    </row>
    <row r="16" spans="1:8" ht="14.25">
      <c r="A16" s="32">
        <v>15</v>
      </c>
      <c r="B16" s="33">
        <v>27</v>
      </c>
      <c r="C16" s="32">
        <v>193498.323</v>
      </c>
      <c r="D16" s="32">
        <v>1727730.8187649599</v>
      </c>
      <c r="E16" s="32">
        <v>1512284.4513119699</v>
      </c>
      <c r="F16" s="32">
        <v>215446.36745299099</v>
      </c>
      <c r="G16" s="32">
        <v>1512284.4513119699</v>
      </c>
      <c r="H16" s="32">
        <v>0.12469903593373401</v>
      </c>
    </row>
    <row r="17" spans="1:8" ht="14.25">
      <c r="A17" s="32">
        <v>16</v>
      </c>
      <c r="B17" s="33">
        <v>29</v>
      </c>
      <c r="C17" s="32">
        <v>131604</v>
      </c>
      <c r="D17" s="32">
        <v>1624014.03579231</v>
      </c>
      <c r="E17" s="32">
        <v>1431638.6651008499</v>
      </c>
      <c r="F17" s="32">
        <v>192375.37069145299</v>
      </c>
      <c r="G17" s="32">
        <v>1431638.6651008499</v>
      </c>
      <c r="H17" s="32">
        <v>0.118456716784223</v>
      </c>
    </row>
    <row r="18" spans="1:8" ht="14.25">
      <c r="A18" s="32">
        <v>17</v>
      </c>
      <c r="B18" s="33">
        <v>31</v>
      </c>
      <c r="C18" s="32">
        <v>37047.254000000001</v>
      </c>
      <c r="D18" s="32">
        <v>433655.15945928398</v>
      </c>
      <c r="E18" s="32">
        <v>349196.41552841099</v>
      </c>
      <c r="F18" s="32">
        <v>84458.743930873403</v>
      </c>
      <c r="G18" s="32">
        <v>349196.41552841099</v>
      </c>
      <c r="H18" s="32">
        <v>0.19476015006066899</v>
      </c>
    </row>
    <row r="19" spans="1:8" ht="14.25">
      <c r="A19" s="32">
        <v>18</v>
      </c>
      <c r="B19" s="33">
        <v>32</v>
      </c>
      <c r="C19" s="32">
        <v>19373.219000000001</v>
      </c>
      <c r="D19" s="32">
        <v>362596.90296509297</v>
      </c>
      <c r="E19" s="32">
        <v>322421.32936075103</v>
      </c>
      <c r="F19" s="32">
        <v>40175.573604342098</v>
      </c>
      <c r="G19" s="32">
        <v>322421.32936075103</v>
      </c>
      <c r="H19" s="32">
        <v>0.110799549791548</v>
      </c>
    </row>
    <row r="20" spans="1:8" ht="14.25">
      <c r="A20" s="32">
        <v>19</v>
      </c>
      <c r="B20" s="33">
        <v>33</v>
      </c>
      <c r="C20" s="32">
        <v>19727.913</v>
      </c>
      <c r="D20" s="32">
        <v>387584.13320980303</v>
      </c>
      <c r="E20" s="32">
        <v>294750.87913675199</v>
      </c>
      <c r="F20" s="32">
        <v>92833.254073050804</v>
      </c>
      <c r="G20" s="32">
        <v>294750.87913675199</v>
      </c>
      <c r="H20" s="32">
        <v>0.23951768433925899</v>
      </c>
    </row>
    <row r="21" spans="1:8" ht="14.25">
      <c r="A21" s="32">
        <v>20</v>
      </c>
      <c r="B21" s="33">
        <v>34</v>
      </c>
      <c r="C21" s="32">
        <v>32009.307000000001</v>
      </c>
      <c r="D21" s="32">
        <v>201186.574661939</v>
      </c>
      <c r="E21" s="32">
        <v>141915.76398602899</v>
      </c>
      <c r="F21" s="32">
        <v>59270.810675910499</v>
      </c>
      <c r="G21" s="32">
        <v>141915.76398602899</v>
      </c>
      <c r="H21" s="32">
        <v>0.29460619216518402</v>
      </c>
    </row>
    <row r="22" spans="1:8" ht="14.25">
      <c r="A22" s="32">
        <v>21</v>
      </c>
      <c r="B22" s="33">
        <v>35</v>
      </c>
      <c r="C22" s="32">
        <v>34785.993000000002</v>
      </c>
      <c r="D22" s="32">
        <v>528105.68206017697</v>
      </c>
      <c r="E22" s="32">
        <v>468155.388595575</v>
      </c>
      <c r="F22" s="32">
        <v>59950.293464601797</v>
      </c>
      <c r="G22" s="32">
        <v>468155.388595575</v>
      </c>
      <c r="H22" s="32">
        <v>0.11351950092779101</v>
      </c>
    </row>
    <row r="23" spans="1:8" ht="14.25">
      <c r="A23" s="32">
        <v>22</v>
      </c>
      <c r="B23" s="33">
        <v>36</v>
      </c>
      <c r="C23" s="32">
        <v>79499.991999999998</v>
      </c>
      <c r="D23" s="32">
        <v>565352.01433451299</v>
      </c>
      <c r="E23" s="32">
        <v>458357.37611073698</v>
      </c>
      <c r="F23" s="32">
        <v>106994.638223776</v>
      </c>
      <c r="G23" s="32">
        <v>458357.37611073698</v>
      </c>
      <c r="H23" s="32">
        <v>0.18925312992776999</v>
      </c>
    </row>
    <row r="24" spans="1:8" ht="14.25">
      <c r="A24" s="32">
        <v>23</v>
      </c>
      <c r="B24" s="33">
        <v>37</v>
      </c>
      <c r="C24" s="32">
        <v>82988.224000000002</v>
      </c>
      <c r="D24" s="32">
        <v>1054556.83767611</v>
      </c>
      <c r="E24" s="32">
        <v>875822.18100782298</v>
      </c>
      <c r="F24" s="32">
        <v>178734.65666828299</v>
      </c>
      <c r="G24" s="32">
        <v>875822.18100782298</v>
      </c>
      <c r="H24" s="32">
        <v>0.169487931122001</v>
      </c>
    </row>
    <row r="25" spans="1:8" ht="14.25">
      <c r="A25" s="32">
        <v>24</v>
      </c>
      <c r="B25" s="33">
        <v>38</v>
      </c>
      <c r="C25" s="32">
        <v>33512.843000000001</v>
      </c>
      <c r="D25" s="32">
        <v>221797.12115752199</v>
      </c>
      <c r="E25" s="32">
        <v>203281.83280177001</v>
      </c>
      <c r="F25" s="32">
        <v>18515.2883557522</v>
      </c>
      <c r="G25" s="32">
        <v>203281.83280177001</v>
      </c>
      <c r="H25" s="32">
        <v>8.3478488174796903E-2</v>
      </c>
    </row>
    <row r="26" spans="1:8" ht="14.25">
      <c r="A26" s="32">
        <v>25</v>
      </c>
      <c r="B26" s="33">
        <v>39</v>
      </c>
      <c r="C26" s="32">
        <v>68450.172999999995</v>
      </c>
      <c r="D26" s="32">
        <v>129872.71382524</v>
      </c>
      <c r="E26" s="32">
        <v>96819.023847582605</v>
      </c>
      <c r="F26" s="32">
        <v>33053.689977657603</v>
      </c>
      <c r="G26" s="32">
        <v>96819.023847582605</v>
      </c>
      <c r="H26" s="32">
        <v>0.25450834901421598</v>
      </c>
    </row>
    <row r="27" spans="1:8" ht="14.25">
      <c r="A27" s="32">
        <v>26</v>
      </c>
      <c r="B27" s="33">
        <v>40</v>
      </c>
      <c r="C27" s="32">
        <v>47</v>
      </c>
      <c r="D27" s="32">
        <v>180.76949999999999</v>
      </c>
      <c r="E27" s="32">
        <v>145.57069999999999</v>
      </c>
      <c r="F27" s="32">
        <v>35.198799999999999</v>
      </c>
      <c r="G27" s="32">
        <v>145.57069999999999</v>
      </c>
      <c r="H27" s="32">
        <v>0.19471647595418501</v>
      </c>
    </row>
    <row r="28" spans="1:8" ht="14.25">
      <c r="A28" s="32">
        <v>27</v>
      </c>
      <c r="B28" s="33">
        <v>42</v>
      </c>
      <c r="C28" s="32">
        <v>5771.6360000000004</v>
      </c>
      <c r="D28" s="32">
        <v>155302.74739999999</v>
      </c>
      <c r="E28" s="32">
        <v>128990.90979999999</v>
      </c>
      <c r="F28" s="32">
        <v>26311.837599999999</v>
      </c>
      <c r="G28" s="32">
        <v>128990.90979999999</v>
      </c>
      <c r="H28" s="32">
        <v>0.16942287268254699</v>
      </c>
    </row>
    <row r="29" spans="1:8" ht="14.25">
      <c r="A29" s="32">
        <v>28</v>
      </c>
      <c r="B29" s="33">
        <v>75</v>
      </c>
      <c r="C29" s="32">
        <v>516</v>
      </c>
      <c r="D29" s="32">
        <v>371970.94017094001</v>
      </c>
      <c r="E29" s="32">
        <v>352445.65589743602</v>
      </c>
      <c r="F29" s="32">
        <v>19525.284273504301</v>
      </c>
      <c r="G29" s="32">
        <v>352445.65589743602</v>
      </c>
      <c r="H29" s="32">
        <v>5.24914238314729E-2</v>
      </c>
    </row>
    <row r="30" spans="1:8" ht="14.25">
      <c r="A30" s="32">
        <v>29</v>
      </c>
      <c r="B30" s="33">
        <v>76</v>
      </c>
      <c r="C30" s="32">
        <v>2501</v>
      </c>
      <c r="D30" s="32">
        <v>465680.41477948701</v>
      </c>
      <c r="E30" s="32">
        <v>432634.36565213703</v>
      </c>
      <c r="F30" s="32">
        <v>33046.049127350401</v>
      </c>
      <c r="G30" s="32">
        <v>432634.36565213703</v>
      </c>
      <c r="H30" s="32">
        <v>7.0962935263229096E-2</v>
      </c>
    </row>
    <row r="31" spans="1:8" ht="14.25">
      <c r="A31" s="32">
        <v>30</v>
      </c>
      <c r="B31" s="33">
        <v>99</v>
      </c>
      <c r="C31" s="32">
        <v>36</v>
      </c>
      <c r="D31" s="32">
        <v>23957.898721730598</v>
      </c>
      <c r="E31" s="32">
        <v>21033.852507374599</v>
      </c>
      <c r="F31" s="32">
        <v>2924.0462143559498</v>
      </c>
      <c r="G31" s="32">
        <v>21033.852507374599</v>
      </c>
      <c r="H31" s="32">
        <v>0.122049360351613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2014-02-04T04:31:11Z</dcterms:modified>
</cp:coreProperties>
</file>