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<sst xmlns="http://schemas.openxmlformats.org/spreadsheetml/2006/main" count="113" uniqueCount="71">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</sst>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350" Type="http://schemas.openxmlformats.org/officeDocument/2006/relationships/image" Target="cid:c6d730e813" TargetMode="External"/><Relationship Id="rId355" Type="http://schemas.openxmlformats.org/officeDocument/2006/relationships/hyperlink" Target="cid:d64e535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22275972.267900001</v>
      </c>
      <c r="F3" s="25">
        <f>RA!I7</f>
        <v>2307437.6598999999</v>
      </c>
      <c r="G3" s="16">
        <f>E3-F3</f>
        <v>19968534.608000003</v>
      </c>
      <c r="H3" s="27">
        <f>RA!J7</f>
        <v>10.3584150318999</v>
      </c>
      <c r="I3" s="20">
        <f>SUM(I4:I39)</f>
        <v>22275974.922458231</v>
      </c>
      <c r="J3" s="21">
        <f>SUM(J4:J39)</f>
        <v>19968534.650160182</v>
      </c>
      <c r="K3" s="22">
        <f>E3-I3</f>
        <v>-2.6545582301914692</v>
      </c>
      <c r="L3" s="22">
        <f>G3-J3</f>
        <v>-4.216017946600914E-2</v>
      </c>
    </row>
    <row r="4" spans="1:12">
      <c r="A4" s="38">
        <f>RA!A8</f>
        <v>41673</v>
      </c>
      <c r="B4" s="12">
        <v>12</v>
      </c>
      <c r="C4" s="35" t="s">
        <v>6</v>
      </c>
      <c r="D4" s="35"/>
      <c r="E4" s="15">
        <f>VLOOKUP(C4,RA!B8:D39,3,0)</f>
        <v>806173.70270000002</v>
      </c>
      <c r="F4" s="25">
        <f>VLOOKUP(C4,RA!B8:I43,8,0)</f>
        <v>102028.40029999999</v>
      </c>
      <c r="G4" s="16">
        <f t="shared" ref="G4:G39" si="0">E4-F4</f>
        <v>704145.30240000004</v>
      </c>
      <c r="H4" s="27">
        <f>RA!J8</f>
        <v>12.6558829639681</v>
      </c>
      <c r="I4" s="20">
        <f>VLOOKUP(B4,RMS!B:D,3,FALSE)</f>
        <v>806174.365438462</v>
      </c>
      <c r="J4" s="21">
        <f>VLOOKUP(B4,RMS!B:E,4,FALSE)</f>
        <v>704145.30656752095</v>
      </c>
      <c r="K4" s="22">
        <f t="shared" ref="K4:K39" si="1">E4-I4</f>
        <v>-0.66273846197873354</v>
      </c>
      <c r="L4" s="22">
        <f t="shared" ref="L4:L39" si="2">G4-J4</f>
        <v>-4.1675209067761898E-3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172496.5184</v>
      </c>
      <c r="F5" s="25">
        <f>VLOOKUP(C5,RA!B9:I44,8,0)</f>
        <v>42073.880599999997</v>
      </c>
      <c r="G5" s="16">
        <f t="shared" si="0"/>
        <v>130422.6378</v>
      </c>
      <c r="H5" s="27">
        <f>RA!J9</f>
        <v>24.391147711419499</v>
      </c>
      <c r="I5" s="20">
        <f>VLOOKUP(B5,RMS!B:D,3,FALSE)</f>
        <v>172496.56857746001</v>
      </c>
      <c r="J5" s="21">
        <f>VLOOKUP(B5,RMS!B:E,4,FALSE)</f>
        <v>130422.65260201201</v>
      </c>
      <c r="K5" s="22">
        <f t="shared" si="1"/>
        <v>-5.0177460012491792E-2</v>
      </c>
      <c r="L5" s="22">
        <f t="shared" si="2"/>
        <v>-1.4802012010477483E-2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402713.66499999998</v>
      </c>
      <c r="F6" s="25">
        <f>VLOOKUP(C6,RA!B10:I45,8,0)</f>
        <v>94501.092699999994</v>
      </c>
      <c r="G6" s="16">
        <f t="shared" si="0"/>
        <v>308212.5723</v>
      </c>
      <c r="H6" s="27">
        <f>RA!J10</f>
        <v>23.466075505533201</v>
      </c>
      <c r="I6" s="20">
        <f>VLOOKUP(B6,RMS!B:D,3,FALSE)</f>
        <v>402715.37071623898</v>
      </c>
      <c r="J6" s="21">
        <f>VLOOKUP(B6,RMS!B:E,4,FALSE)</f>
        <v>308212.57270427397</v>
      </c>
      <c r="K6" s="22">
        <f t="shared" si="1"/>
        <v>-1.705716238997411</v>
      </c>
      <c r="L6" s="22">
        <f t="shared" si="2"/>
        <v>-4.0427397470921278E-4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68867.3505</v>
      </c>
      <c r="F7" s="25">
        <f>VLOOKUP(C7,RA!B11:I46,8,0)</f>
        <v>14403.6666</v>
      </c>
      <c r="G7" s="16">
        <f t="shared" si="0"/>
        <v>54463.683900000004</v>
      </c>
      <c r="H7" s="27">
        <f>RA!J11</f>
        <v>20.915087476757201</v>
      </c>
      <c r="I7" s="20">
        <f>VLOOKUP(B7,RMS!B:D,3,FALSE)</f>
        <v>68867.383238461494</v>
      </c>
      <c r="J7" s="21">
        <f>VLOOKUP(B7,RMS!B:E,4,FALSE)</f>
        <v>54463.683773504301</v>
      </c>
      <c r="K7" s="22">
        <f t="shared" si="1"/>
        <v>-3.2738461493863724E-2</v>
      </c>
      <c r="L7" s="22">
        <f t="shared" si="2"/>
        <v>1.2649570271605626E-4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158863.12040000001</v>
      </c>
      <c r="F8" s="25">
        <f>VLOOKUP(C8,RA!B12:I47,8,0)</f>
        <v>-698.18989999999997</v>
      </c>
      <c r="G8" s="16">
        <f t="shared" si="0"/>
        <v>159561.31030000001</v>
      </c>
      <c r="H8" s="27">
        <f>RA!J12</f>
        <v>-0.43949149320624797</v>
      </c>
      <c r="I8" s="20">
        <f>VLOOKUP(B8,RMS!B:D,3,FALSE)</f>
        <v>158863.122815385</v>
      </c>
      <c r="J8" s="21">
        <f>VLOOKUP(B8,RMS!B:E,4,FALSE)</f>
        <v>159561.30994957301</v>
      </c>
      <c r="K8" s="22">
        <f t="shared" si="1"/>
        <v>-2.4153849808499217E-3</v>
      </c>
      <c r="L8" s="22">
        <f t="shared" si="2"/>
        <v>3.504269989207387E-4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389790.52720000001</v>
      </c>
      <c r="F9" s="25">
        <f>VLOOKUP(C9,RA!B13:I48,8,0)</f>
        <v>75166.737399999998</v>
      </c>
      <c r="G9" s="16">
        <f t="shared" si="0"/>
        <v>314623.78980000003</v>
      </c>
      <c r="H9" s="27">
        <f>RA!J13</f>
        <v>19.283879970082602</v>
      </c>
      <c r="I9" s="20">
        <f>VLOOKUP(B9,RMS!B:D,3,FALSE)</f>
        <v>389790.687554701</v>
      </c>
      <c r="J9" s="21">
        <f>VLOOKUP(B9,RMS!B:E,4,FALSE)</f>
        <v>314623.789338462</v>
      </c>
      <c r="K9" s="22">
        <f t="shared" si="1"/>
        <v>-0.16035470098722726</v>
      </c>
      <c r="L9" s="22">
        <f t="shared" si="2"/>
        <v>4.6153803123161197E-4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162217.61900000001</v>
      </c>
      <c r="F10" s="25">
        <f>VLOOKUP(C10,RA!B14:I49,8,0)</f>
        <v>19858.996299999999</v>
      </c>
      <c r="G10" s="16">
        <f t="shared" si="0"/>
        <v>142358.62270000001</v>
      </c>
      <c r="H10" s="27">
        <f>RA!J14</f>
        <v>12.242194419090801</v>
      </c>
      <c r="I10" s="20">
        <f>VLOOKUP(B10,RMS!B:D,3,FALSE)</f>
        <v>162217.62513162399</v>
      </c>
      <c r="J10" s="21">
        <f>VLOOKUP(B10,RMS!B:E,4,FALSE)</f>
        <v>142358.62285982899</v>
      </c>
      <c r="K10" s="22">
        <f t="shared" si="1"/>
        <v>-6.1316239880397916E-3</v>
      </c>
      <c r="L10" s="22">
        <f t="shared" si="2"/>
        <v>-1.5982898185029626E-4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97083.871499999994</v>
      </c>
      <c r="F11" s="25">
        <f>VLOOKUP(C11,RA!B15:I50,8,0)</f>
        <v>15502.033100000001</v>
      </c>
      <c r="G11" s="16">
        <f t="shared" si="0"/>
        <v>81581.838399999993</v>
      </c>
      <c r="H11" s="27">
        <f>RA!J15</f>
        <v>15.967670901958201</v>
      </c>
      <c r="I11" s="20">
        <f>VLOOKUP(B11,RMS!B:D,3,FALSE)</f>
        <v>97083.896777777802</v>
      </c>
      <c r="J11" s="21">
        <f>VLOOKUP(B11,RMS!B:E,4,FALSE)</f>
        <v>81581.838636752102</v>
      </c>
      <c r="K11" s="22">
        <f t="shared" si="1"/>
        <v>-2.5277777807787061E-2</v>
      </c>
      <c r="L11" s="22">
        <f t="shared" si="2"/>
        <v>-2.3675210832152516E-4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1966319.7875000001</v>
      </c>
      <c r="F12" s="25">
        <f>VLOOKUP(C12,RA!B16:I51,8,0)</f>
        <v>140139.92019999999</v>
      </c>
      <c r="G12" s="16">
        <f t="shared" si="0"/>
        <v>1826179.8673</v>
      </c>
      <c r="H12" s="27">
        <f>RA!J16</f>
        <v>7.12701571183268</v>
      </c>
      <c r="I12" s="20">
        <f>VLOOKUP(B12,RMS!B:D,3,FALSE)</f>
        <v>1966319.4887000001</v>
      </c>
      <c r="J12" s="21">
        <f>VLOOKUP(B12,RMS!B:E,4,FALSE)</f>
        <v>1826179.8673</v>
      </c>
      <c r="K12" s="22">
        <f t="shared" si="1"/>
        <v>0.29879999998956919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2686598.1529000001</v>
      </c>
      <c r="F13" s="25">
        <f>VLOOKUP(C13,RA!B17:I52,8,0)</f>
        <v>-106440.52499999999</v>
      </c>
      <c r="G13" s="16">
        <f t="shared" si="0"/>
        <v>2793038.6779</v>
      </c>
      <c r="H13" s="27">
        <f>RA!J17</f>
        <v>-3.9619071756267199</v>
      </c>
      <c r="I13" s="20">
        <f>VLOOKUP(B13,RMS!B:D,3,FALSE)</f>
        <v>2686598.2245803401</v>
      </c>
      <c r="J13" s="21">
        <f>VLOOKUP(B13,RMS!B:E,4,FALSE)</f>
        <v>2793038.6776316199</v>
      </c>
      <c r="K13" s="22">
        <f t="shared" si="1"/>
        <v>-7.1680339984595776E-2</v>
      </c>
      <c r="L13" s="22">
        <f t="shared" si="2"/>
        <v>2.6838015764951706E-4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3199051.0630000001</v>
      </c>
      <c r="F14" s="25">
        <f>VLOOKUP(C14,RA!B18:I53,8,0)</f>
        <v>328079.61349999998</v>
      </c>
      <c r="G14" s="16">
        <f t="shared" si="0"/>
        <v>2870971.4495000001</v>
      </c>
      <c r="H14" s="27">
        <f>RA!J18</f>
        <v>10.2555291253255</v>
      </c>
      <c r="I14" s="20">
        <f>VLOOKUP(B14,RMS!B:D,3,FALSE)</f>
        <v>3199050.9426700901</v>
      </c>
      <c r="J14" s="21">
        <f>VLOOKUP(B14,RMS!B:E,4,FALSE)</f>
        <v>2870971.4511615401</v>
      </c>
      <c r="K14" s="22">
        <f t="shared" si="1"/>
        <v>0.12032990995794535</v>
      </c>
      <c r="L14" s="22">
        <f t="shared" si="2"/>
        <v>-1.6615400090813637E-3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1450380.0019</v>
      </c>
      <c r="F15" s="25">
        <f>VLOOKUP(C15,RA!B19:I54,8,0)</f>
        <v>172791.28080000001</v>
      </c>
      <c r="G15" s="16">
        <f t="shared" si="0"/>
        <v>1277588.7211</v>
      </c>
      <c r="H15" s="27">
        <f>RA!J19</f>
        <v>11.913517876256099</v>
      </c>
      <c r="I15" s="20">
        <f>VLOOKUP(B15,RMS!B:D,3,FALSE)</f>
        <v>1450380.04821282</v>
      </c>
      <c r="J15" s="21">
        <f>VLOOKUP(B15,RMS!B:E,4,FALSE)</f>
        <v>1277588.7233273501</v>
      </c>
      <c r="K15" s="22">
        <f t="shared" si="1"/>
        <v>-4.6312819933518767E-2</v>
      </c>
      <c r="L15" s="22">
        <f t="shared" si="2"/>
        <v>-2.2273501381278038E-3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1036778.7666</v>
      </c>
      <c r="F16" s="25">
        <f>VLOOKUP(C16,RA!B20:I55,8,0)</f>
        <v>86703.204800000007</v>
      </c>
      <c r="G16" s="16">
        <f t="shared" si="0"/>
        <v>950075.56180000002</v>
      </c>
      <c r="H16" s="27">
        <f>RA!J20</f>
        <v>8.3627488904246601</v>
      </c>
      <c r="I16" s="20">
        <f>VLOOKUP(B16,RMS!B:D,3,FALSE)</f>
        <v>1036778.7604</v>
      </c>
      <c r="J16" s="21">
        <f>VLOOKUP(B16,RMS!B:E,4,FALSE)</f>
        <v>950075.56180000002</v>
      </c>
      <c r="K16" s="22">
        <f t="shared" si="1"/>
        <v>6.1999999452382326E-3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896387.43019999994</v>
      </c>
      <c r="F17" s="25">
        <f>VLOOKUP(C17,RA!B21:I56,8,0)</f>
        <v>83717.344899999996</v>
      </c>
      <c r="G17" s="16">
        <f t="shared" si="0"/>
        <v>812670.08529999992</v>
      </c>
      <c r="H17" s="27">
        <f>RA!J21</f>
        <v>9.3394153107793105</v>
      </c>
      <c r="I17" s="20">
        <f>VLOOKUP(B17,RMS!B:D,3,FALSE)</f>
        <v>896387.32815160695</v>
      </c>
      <c r="J17" s="21">
        <f>VLOOKUP(B17,RMS!B:E,4,FALSE)</f>
        <v>812670.08431370498</v>
      </c>
      <c r="K17" s="22">
        <f t="shared" si="1"/>
        <v>0.10204839298967272</v>
      </c>
      <c r="L17" s="22">
        <f t="shared" si="2"/>
        <v>9.8629493732005358E-4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1874280.3217</v>
      </c>
      <c r="F18" s="25">
        <f>VLOOKUP(C18,RA!B22:I57,8,0)</f>
        <v>235858.1698</v>
      </c>
      <c r="G18" s="16">
        <f t="shared" si="0"/>
        <v>1638422.1518999999</v>
      </c>
      <c r="H18" s="27">
        <f>RA!J22</f>
        <v>12.5839324603309</v>
      </c>
      <c r="I18" s="20">
        <f>VLOOKUP(B18,RMS!B:D,3,FALSE)</f>
        <v>1874280.2523410299</v>
      </c>
      <c r="J18" s="21">
        <f>VLOOKUP(B18,RMS!B:E,4,FALSE)</f>
        <v>1638422.1538128201</v>
      </c>
      <c r="K18" s="22">
        <f t="shared" si="1"/>
        <v>6.9358970038592815E-2</v>
      </c>
      <c r="L18" s="22">
        <f t="shared" si="2"/>
        <v>-1.9128201529383659E-3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1750364.3063999999</v>
      </c>
      <c r="F19" s="25">
        <f>VLOOKUP(C19,RA!B23:I58,8,0)</f>
        <v>218008.62609999999</v>
      </c>
      <c r="G19" s="16">
        <f t="shared" si="0"/>
        <v>1532355.6802999999</v>
      </c>
      <c r="H19" s="27">
        <f>RA!J23</f>
        <v>12.4550429475097</v>
      </c>
      <c r="I19" s="20">
        <f>VLOOKUP(B19,RMS!B:D,3,FALSE)</f>
        <v>1750364.8465752101</v>
      </c>
      <c r="J19" s="21">
        <f>VLOOKUP(B19,RMS!B:E,4,FALSE)</f>
        <v>1532355.7213401699</v>
      </c>
      <c r="K19" s="22">
        <f t="shared" si="1"/>
        <v>-0.5401752102188766</v>
      </c>
      <c r="L19" s="22">
        <f t="shared" si="2"/>
        <v>-4.1040170006453991E-2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445282.08980000002</v>
      </c>
      <c r="F20" s="25">
        <f>VLOOKUP(C20,RA!B24:I59,8,0)</f>
        <v>87114.751999999993</v>
      </c>
      <c r="G20" s="16">
        <f t="shared" si="0"/>
        <v>358167.33780000004</v>
      </c>
      <c r="H20" s="27">
        <f>RA!J24</f>
        <v>19.5639469890037</v>
      </c>
      <c r="I20" s="20">
        <f>VLOOKUP(B20,RMS!B:D,3,FALSE)</f>
        <v>445282.07371186698</v>
      </c>
      <c r="J20" s="21">
        <f>VLOOKUP(B20,RMS!B:E,4,FALSE)</f>
        <v>358167.34140679298</v>
      </c>
      <c r="K20" s="22">
        <f t="shared" si="1"/>
        <v>1.6088133037555963E-2</v>
      </c>
      <c r="L20" s="22">
        <f t="shared" si="2"/>
        <v>-3.6067929468117654E-3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386732.03899999999</v>
      </c>
      <c r="F21" s="25">
        <f>VLOOKUP(C21,RA!B25:I60,8,0)</f>
        <v>43161.4427</v>
      </c>
      <c r="G21" s="16">
        <f t="shared" si="0"/>
        <v>343570.59629999998</v>
      </c>
      <c r="H21" s="27">
        <f>RA!J25</f>
        <v>11.160555202927</v>
      </c>
      <c r="I21" s="20">
        <f>VLOOKUP(B21,RMS!B:D,3,FALSE)</f>
        <v>386732.042326745</v>
      </c>
      <c r="J21" s="21">
        <f>VLOOKUP(B21,RMS!B:E,4,FALSE)</f>
        <v>343570.60102204198</v>
      </c>
      <c r="K21" s="22">
        <f t="shared" si="1"/>
        <v>-3.3267450053244829E-3</v>
      </c>
      <c r="L21" s="22">
        <f t="shared" si="2"/>
        <v>-4.7220420092344284E-3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428106.6764</v>
      </c>
      <c r="F22" s="25">
        <f>VLOOKUP(C22,RA!B26:I61,8,0)</f>
        <v>102344.9445</v>
      </c>
      <c r="G22" s="16">
        <f t="shared" si="0"/>
        <v>325761.73190000001</v>
      </c>
      <c r="H22" s="27">
        <f>RA!J26</f>
        <v>23.906411682394399</v>
      </c>
      <c r="I22" s="20">
        <f>VLOOKUP(B22,RMS!B:D,3,FALSE)</f>
        <v>428106.66342443798</v>
      </c>
      <c r="J22" s="21">
        <f>VLOOKUP(B22,RMS!B:E,4,FALSE)</f>
        <v>325761.720817875</v>
      </c>
      <c r="K22" s="22">
        <f t="shared" si="1"/>
        <v>1.2975562014617026E-2</v>
      </c>
      <c r="L22" s="22">
        <f t="shared" si="2"/>
        <v>1.1082125012762845E-2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228152.7524</v>
      </c>
      <c r="F23" s="25">
        <f>VLOOKUP(C23,RA!B27:I62,8,0)</f>
        <v>67244.102499999994</v>
      </c>
      <c r="G23" s="16">
        <f t="shared" si="0"/>
        <v>160908.64990000002</v>
      </c>
      <c r="H23" s="27">
        <f>RA!J27</f>
        <v>29.4732812962549</v>
      </c>
      <c r="I23" s="20">
        <f>VLOOKUP(B23,RMS!B:D,3,FALSE)</f>
        <v>228152.75418931199</v>
      </c>
      <c r="J23" s="21">
        <f>VLOOKUP(B23,RMS!B:E,4,FALSE)</f>
        <v>160908.65778559499</v>
      </c>
      <c r="K23" s="22">
        <f t="shared" si="1"/>
        <v>-1.7893119947984815E-3</v>
      </c>
      <c r="L23" s="22">
        <f t="shared" si="2"/>
        <v>-7.8855949686840177E-3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569105.94869999995</v>
      </c>
      <c r="F24" s="25">
        <f>VLOOKUP(C24,RA!B28:I63,8,0)</f>
        <v>57227.217400000001</v>
      </c>
      <c r="G24" s="16">
        <f t="shared" si="0"/>
        <v>511878.73129999993</v>
      </c>
      <c r="H24" s="27">
        <f>RA!J28</f>
        <v>10.0556350765131</v>
      </c>
      <c r="I24" s="20">
        <f>VLOOKUP(B24,RMS!B:D,3,FALSE)</f>
        <v>569105.94764424802</v>
      </c>
      <c r="J24" s="21">
        <f>VLOOKUP(B24,RMS!B:E,4,FALSE)</f>
        <v>511878.72164513299</v>
      </c>
      <c r="K24" s="22">
        <f t="shared" si="1"/>
        <v>1.0557519271969795E-3</v>
      </c>
      <c r="L24" s="22">
        <f t="shared" si="2"/>
        <v>9.654866938944906E-3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597868.81629999995</v>
      </c>
      <c r="F25" s="25">
        <f>VLOOKUP(C25,RA!B29:I64,8,0)</f>
        <v>109519.93030000001</v>
      </c>
      <c r="G25" s="16">
        <f t="shared" si="0"/>
        <v>488348.88599999994</v>
      </c>
      <c r="H25" s="27">
        <f>RA!J29</f>
        <v>18.318388133667899</v>
      </c>
      <c r="I25" s="20">
        <f>VLOOKUP(B25,RMS!B:D,3,FALSE)</f>
        <v>597868.81684955803</v>
      </c>
      <c r="J25" s="21">
        <f>VLOOKUP(B25,RMS!B:E,4,FALSE)</f>
        <v>488348.886937576</v>
      </c>
      <c r="K25" s="22">
        <f t="shared" si="1"/>
        <v>-5.4955808445811272E-4</v>
      </c>
      <c r="L25" s="22">
        <f t="shared" si="2"/>
        <v>-9.3757605645805597E-4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1025531.0865</v>
      </c>
      <c r="F26" s="25">
        <f>VLOOKUP(C26,RA!B30:I65,8,0)</f>
        <v>173646.51759999999</v>
      </c>
      <c r="G26" s="16">
        <f t="shared" si="0"/>
        <v>851884.56889999995</v>
      </c>
      <c r="H26" s="27">
        <f>RA!J30</f>
        <v>16.932350455862998</v>
      </c>
      <c r="I26" s="20">
        <f>VLOOKUP(B26,RMS!B:D,3,FALSE)</f>
        <v>1025531.08926991</v>
      </c>
      <c r="J26" s="21">
        <f>VLOOKUP(B26,RMS!B:E,4,FALSE)</f>
        <v>851884.56202991295</v>
      </c>
      <c r="K26" s="22">
        <f t="shared" si="1"/>
        <v>-2.7699100319296122E-3</v>
      </c>
      <c r="L26" s="22">
        <f t="shared" si="2"/>
        <v>6.8700870033353567E-3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237418.1686</v>
      </c>
      <c r="F27" s="25">
        <f>VLOOKUP(C27,RA!B31:I66,8,0)</f>
        <v>21222.2006</v>
      </c>
      <c r="G27" s="16">
        <f t="shared" si="0"/>
        <v>216195.96799999999</v>
      </c>
      <c r="H27" s="27">
        <f>RA!J31</f>
        <v>8.9387432836932401</v>
      </c>
      <c r="I27" s="20">
        <f>VLOOKUP(B27,RMS!B:D,3,FALSE)</f>
        <v>237418.16578761101</v>
      </c>
      <c r="J27" s="21">
        <f>VLOOKUP(B27,RMS!B:E,4,FALSE)</f>
        <v>216195.95880885</v>
      </c>
      <c r="K27" s="22">
        <f t="shared" si="1"/>
        <v>2.8123889933340251E-3</v>
      </c>
      <c r="L27" s="22">
        <f t="shared" si="2"/>
        <v>9.1911499912384897E-3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143302.6985</v>
      </c>
      <c r="F28" s="25">
        <f>VLOOKUP(C28,RA!B32:I67,8,0)</f>
        <v>36973.049599999998</v>
      </c>
      <c r="G28" s="16">
        <f t="shared" si="0"/>
        <v>106329.6489</v>
      </c>
      <c r="H28" s="27">
        <f>RA!J32</f>
        <v>25.8006652959156</v>
      </c>
      <c r="I28" s="20">
        <f>VLOOKUP(B28,RMS!B:D,3,FALSE)</f>
        <v>143302.67557017601</v>
      </c>
      <c r="J28" s="21">
        <f>VLOOKUP(B28,RMS!B:E,4,FALSE)</f>
        <v>106329.647731598</v>
      </c>
      <c r="K28" s="22">
        <f t="shared" si="1"/>
        <v>2.2929823986487463E-2</v>
      </c>
      <c r="L28" s="22">
        <f t="shared" si="2"/>
        <v>1.1684019991662353E-3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73.077500000000001</v>
      </c>
      <c r="F29" s="25">
        <f>VLOOKUP(C29,RA!B33:I68,8,0)</f>
        <v>14.23</v>
      </c>
      <c r="G29" s="16">
        <f t="shared" si="0"/>
        <v>58.847499999999997</v>
      </c>
      <c r="H29" s="27">
        <f>RA!J33</f>
        <v>19.4724778488591</v>
      </c>
      <c r="I29" s="20">
        <f>VLOOKUP(B29,RMS!B:D,3,FALSE)</f>
        <v>73.076899999999995</v>
      </c>
      <c r="J29" s="21">
        <f>VLOOKUP(B29,RMS!B:E,4,FALSE)</f>
        <v>58.847499999999997</v>
      </c>
      <c r="K29" s="22">
        <f t="shared" si="1"/>
        <v>6.0000000000570708E-4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16.489519485928199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152364.76370000001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152364.76319999999</v>
      </c>
      <c r="J31" s="21">
        <f>VLOOKUP(B31,RMS!B:E,4,FALSE)</f>
        <v>127240.5459</v>
      </c>
      <c r="K31" s="22">
        <f t="shared" si="1"/>
        <v>5.0000002374872565E-4</v>
      </c>
      <c r="L31" s="22" t="e">
        <f t="shared" si="2"/>
        <v>#N/A</v>
      </c>
    </row>
    <row r="32" spans="1:12">
      <c r="A32" s="38"/>
      <c r="B32" s="12">
        <v>71</v>
      </c>
      <c r="C32" s="35" t="s">
        <v>37</v>
      </c>
      <c r="D32" s="35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38"/>
      <c r="B33" s="12">
        <v>72</v>
      </c>
      <c r="C33" s="35" t="s">
        <v>38</v>
      </c>
      <c r="D33" s="35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38"/>
      <c r="B34" s="12">
        <v>73</v>
      </c>
      <c r="C34" s="35" t="s">
        <v>39</v>
      </c>
      <c r="D34" s="35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5.4862722654871101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352706.83559999999</v>
      </c>
      <c r="F35" s="25">
        <f>VLOOKUP(C35,RA!B8:I74,8,0)</f>
        <v>19350.457299999998</v>
      </c>
      <c r="G35" s="16">
        <f t="shared" si="0"/>
        <v>333356.37829999998</v>
      </c>
      <c r="H35" s="27">
        <f>RA!J39</f>
        <v>6.7143346489283298</v>
      </c>
      <c r="I35" s="20">
        <f>VLOOKUP(B35,RMS!B:D,3,FALSE)</f>
        <v>352706.83760683797</v>
      </c>
      <c r="J35" s="21">
        <f>VLOOKUP(B35,RMS!B:E,4,FALSE)</f>
        <v>333356.37880341901</v>
      </c>
      <c r="K35" s="22">
        <f t="shared" si="1"/>
        <v>-2.0068379817530513E-3</v>
      </c>
      <c r="L35" s="22">
        <f t="shared" si="2"/>
        <v>-5.034190253354609E-4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542554.28430000006</v>
      </c>
      <c r="F36" s="25">
        <f>VLOOKUP(C36,RA!B8:I75,8,0)</f>
        <v>36428.910300000003</v>
      </c>
      <c r="G36" s="16">
        <f t="shared" si="0"/>
        <v>506125.37400000007</v>
      </c>
      <c r="H36" s="27">
        <f>RA!J40</f>
        <v>0</v>
      </c>
      <c r="I36" s="20">
        <f>VLOOKUP(B36,RMS!B:D,3,FALSE)</f>
        <v>542554.27828888898</v>
      </c>
      <c r="J36" s="21">
        <f>VLOOKUP(B36,RMS!B:E,4,FALSE)</f>
        <v>506125.37191025598</v>
      </c>
      <c r="K36" s="22">
        <f t="shared" si="1"/>
        <v>6.0111110797151923E-3</v>
      </c>
      <c r="L36" s="22">
        <f t="shared" si="2"/>
        <v>2.0897440845146775E-3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13.1622667007475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48406.825700000001</v>
      </c>
      <c r="F39" s="25">
        <f>VLOOKUP(C39,RA!B8:I78,8,0)</f>
        <v>6371.4354999999996</v>
      </c>
      <c r="G39" s="16">
        <f t="shared" si="0"/>
        <v>42035.390200000002</v>
      </c>
      <c r="H39" s="27">
        <f>RA!J43</f>
        <v>0</v>
      </c>
      <c r="I39" s="20">
        <f>VLOOKUP(B39,RMS!B:D,3,FALSE)</f>
        <v>48406.825807427602</v>
      </c>
      <c r="J39" s="21">
        <f>VLOOKUP(B39,RMS!B:E,4,FALSE)</f>
        <v>42035.3907420014</v>
      </c>
      <c r="K39" s="22">
        <f t="shared" si="1"/>
        <v>-1.0742760059656575E-4</v>
      </c>
      <c r="L39" s="22">
        <f t="shared" si="2"/>
        <v>-5.4200139857130125E-4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W42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4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4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5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3"/>
      <c r="W4" s="43"/>
    </row>
    <row r="5" spans="1:23" ht="15" thickTop="1" thickBot="1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>
      <c r="A6" s="61" t="s">
        <v>3</v>
      </c>
      <c r="B6" s="44" t="s">
        <v>4</v>
      </c>
      <c r="C6" s="45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>
      <c r="A7" s="46" t="s">
        <v>5</v>
      </c>
      <c r="B7" s="47"/>
      <c r="C7" s="48"/>
      <c r="D7" s="63">
        <v>22275972.267900001</v>
      </c>
      <c r="E7" s="63">
        <v>25383510.305100001</v>
      </c>
      <c r="F7" s="64">
        <v>87.757650538288104</v>
      </c>
      <c r="G7" s="63">
        <v>40906889.583499998</v>
      </c>
      <c r="H7" s="64">
        <v>-45.544693095206298</v>
      </c>
      <c r="I7" s="63">
        <v>2307437.6598999999</v>
      </c>
      <c r="J7" s="64">
        <v>10.3584150318999</v>
      </c>
      <c r="K7" s="63">
        <v>4730076.3937999997</v>
      </c>
      <c r="L7" s="64">
        <v>11.5630311714238</v>
      </c>
      <c r="M7" s="64">
        <v>-0.51217750670485995</v>
      </c>
      <c r="N7" s="63">
        <v>67823061.581699997</v>
      </c>
      <c r="O7" s="63">
        <v>1111768771.8968999</v>
      </c>
      <c r="P7" s="63">
        <v>850022</v>
      </c>
      <c r="Q7" s="63">
        <v>815604</v>
      </c>
      <c r="R7" s="64">
        <v>4.2199400689550304</v>
      </c>
      <c r="S7" s="63">
        <v>26.2063479155834</v>
      </c>
      <c r="T7" s="63">
        <v>27.437300888421301</v>
      </c>
      <c r="U7" s="65">
        <v>-4.6971557303717297</v>
      </c>
      <c r="V7" s="53"/>
      <c r="W7" s="53"/>
    </row>
    <row r="8" spans="1:23" ht="14.25" thickBot="1">
      <c r="A8" s="49">
        <v>41673</v>
      </c>
      <c r="B8" s="39" t="s">
        <v>6</v>
      </c>
      <c r="C8" s="40"/>
      <c r="D8" s="66">
        <v>806173.70270000002</v>
      </c>
      <c r="E8" s="66">
        <v>838325.07479999994</v>
      </c>
      <c r="F8" s="67">
        <v>96.164808489395298</v>
      </c>
      <c r="G8" s="66">
        <v>1626757.4458999999</v>
      </c>
      <c r="H8" s="67">
        <v>-50.4429068554848</v>
      </c>
      <c r="I8" s="66">
        <v>102028.40029999999</v>
      </c>
      <c r="J8" s="67">
        <v>12.6558829639681</v>
      </c>
      <c r="K8" s="66">
        <v>324104.75069999998</v>
      </c>
      <c r="L8" s="67">
        <v>19.923360517995999</v>
      </c>
      <c r="M8" s="67">
        <v>-0.68519930645990401</v>
      </c>
      <c r="N8" s="66">
        <v>2267549.8986999998</v>
      </c>
      <c r="O8" s="66">
        <v>44171045.537600003</v>
      </c>
      <c r="P8" s="66">
        <v>29656</v>
      </c>
      <c r="Q8" s="66">
        <v>28395</v>
      </c>
      <c r="R8" s="67">
        <v>4.4409226976580296</v>
      </c>
      <c r="S8" s="66">
        <v>27.184168556110102</v>
      </c>
      <c r="T8" s="66">
        <v>27.511199845043102</v>
      </c>
      <c r="U8" s="68">
        <v>-1.20302111965671</v>
      </c>
      <c r="V8" s="53"/>
      <c r="W8" s="53"/>
    </row>
    <row r="9" spans="1:23" ht="12" customHeight="1" thickBot="1">
      <c r="A9" s="50"/>
      <c r="B9" s="39" t="s">
        <v>7</v>
      </c>
      <c r="C9" s="40"/>
      <c r="D9" s="66">
        <v>172496.5184</v>
      </c>
      <c r="E9" s="66">
        <v>158538.14660000001</v>
      </c>
      <c r="F9" s="67">
        <v>108.80442473899799</v>
      </c>
      <c r="G9" s="66">
        <v>208726.20540000001</v>
      </c>
      <c r="H9" s="67">
        <v>-17.357517198461</v>
      </c>
      <c r="I9" s="66">
        <v>42073.880599999997</v>
      </c>
      <c r="J9" s="67">
        <v>24.391147711419499</v>
      </c>
      <c r="K9" s="66">
        <v>35286.734400000001</v>
      </c>
      <c r="L9" s="67">
        <v>16.905751883131799</v>
      </c>
      <c r="M9" s="67">
        <v>0.192342712223322</v>
      </c>
      <c r="N9" s="66">
        <v>458497.83750000002</v>
      </c>
      <c r="O9" s="66">
        <v>5882854.5219000001</v>
      </c>
      <c r="P9" s="66">
        <v>7821</v>
      </c>
      <c r="Q9" s="66">
        <v>7151</v>
      </c>
      <c r="R9" s="67">
        <v>9.3693189763669498</v>
      </c>
      <c r="S9" s="66">
        <v>22.055557908195901</v>
      </c>
      <c r="T9" s="66">
        <v>21.5735287931758</v>
      </c>
      <c r="U9" s="68">
        <v>2.18552220273232</v>
      </c>
      <c r="V9" s="53"/>
      <c r="W9" s="53"/>
    </row>
    <row r="10" spans="1:23" ht="14.25" thickBot="1">
      <c r="A10" s="50"/>
      <c r="B10" s="39" t="s">
        <v>8</v>
      </c>
      <c r="C10" s="40"/>
      <c r="D10" s="66">
        <v>402713.66499999998</v>
      </c>
      <c r="E10" s="66">
        <v>299862.85159999999</v>
      </c>
      <c r="F10" s="67">
        <v>134.299284773426</v>
      </c>
      <c r="G10" s="66">
        <v>377332.95659999998</v>
      </c>
      <c r="H10" s="67">
        <v>6.7263428640571599</v>
      </c>
      <c r="I10" s="66">
        <v>94501.092699999994</v>
      </c>
      <c r="J10" s="67">
        <v>23.466075505533201</v>
      </c>
      <c r="K10" s="66">
        <v>95003.292199999996</v>
      </c>
      <c r="L10" s="67">
        <v>25.177576073936802</v>
      </c>
      <c r="M10" s="67">
        <v>-5.2861273369639999E-3</v>
      </c>
      <c r="N10" s="66">
        <v>1234310.389</v>
      </c>
      <c r="O10" s="66">
        <v>10311420.369100001</v>
      </c>
      <c r="P10" s="66">
        <v>95968</v>
      </c>
      <c r="Q10" s="66">
        <v>91521</v>
      </c>
      <c r="R10" s="67">
        <v>4.8589941106412802</v>
      </c>
      <c r="S10" s="66">
        <v>4.1963327880126702</v>
      </c>
      <c r="T10" s="66">
        <v>4.6574298969635404</v>
      </c>
      <c r="U10" s="68">
        <v>-10.9880968036674</v>
      </c>
      <c r="V10" s="53"/>
      <c r="W10" s="53"/>
    </row>
    <row r="11" spans="1:23" ht="14.25" thickBot="1">
      <c r="A11" s="50"/>
      <c r="B11" s="39" t="s">
        <v>9</v>
      </c>
      <c r="C11" s="40"/>
      <c r="D11" s="66">
        <v>68867.3505</v>
      </c>
      <c r="E11" s="66">
        <v>103722.99770000001</v>
      </c>
      <c r="F11" s="67">
        <v>66.395449444284594</v>
      </c>
      <c r="G11" s="66">
        <v>98672.781499999997</v>
      </c>
      <c r="H11" s="67">
        <v>-30.206335067183701</v>
      </c>
      <c r="I11" s="66">
        <v>14403.6666</v>
      </c>
      <c r="J11" s="67">
        <v>20.915087476757201</v>
      </c>
      <c r="K11" s="66">
        <v>19400.992099999999</v>
      </c>
      <c r="L11" s="67">
        <v>19.6619491262644</v>
      </c>
      <c r="M11" s="67">
        <v>-0.25758092546205402</v>
      </c>
      <c r="N11" s="66">
        <v>207682.2444</v>
      </c>
      <c r="O11" s="66">
        <v>4389178.2094999999</v>
      </c>
      <c r="P11" s="66">
        <v>3301</v>
      </c>
      <c r="Q11" s="66">
        <v>2968</v>
      </c>
      <c r="R11" s="67">
        <v>11.2196765498652</v>
      </c>
      <c r="S11" s="66">
        <v>20.862572099363799</v>
      </c>
      <c r="T11" s="66">
        <v>21.035130626684602</v>
      </c>
      <c r="U11" s="68">
        <v>-0.82712010052716201</v>
      </c>
      <c r="V11" s="53"/>
      <c r="W11" s="53"/>
    </row>
    <row r="12" spans="1:23" ht="14.25" thickBot="1">
      <c r="A12" s="50"/>
      <c r="B12" s="39" t="s">
        <v>10</v>
      </c>
      <c r="C12" s="40"/>
      <c r="D12" s="66">
        <v>158863.12040000001</v>
      </c>
      <c r="E12" s="66">
        <v>226718.6899</v>
      </c>
      <c r="F12" s="67">
        <v>70.0705885650939</v>
      </c>
      <c r="G12" s="66">
        <v>361244.44410000002</v>
      </c>
      <c r="H12" s="67">
        <v>-56.023373370962297</v>
      </c>
      <c r="I12" s="66">
        <v>-698.18989999999997</v>
      </c>
      <c r="J12" s="67">
        <v>-0.43949149320624797</v>
      </c>
      <c r="K12" s="66">
        <v>26044.6659</v>
      </c>
      <c r="L12" s="67">
        <v>7.2097069796844497</v>
      </c>
      <c r="M12" s="67">
        <v>-1.0268074047361799</v>
      </c>
      <c r="N12" s="66">
        <v>393027.47710000002</v>
      </c>
      <c r="O12" s="66">
        <v>12923519.731799999</v>
      </c>
      <c r="P12" s="66">
        <v>1200</v>
      </c>
      <c r="Q12" s="66">
        <v>999</v>
      </c>
      <c r="R12" s="67">
        <v>20.120120120120099</v>
      </c>
      <c r="S12" s="66">
        <v>132.385933666667</v>
      </c>
      <c r="T12" s="66">
        <v>130.42110280280301</v>
      </c>
      <c r="U12" s="68">
        <v>1.4841689063515699</v>
      </c>
      <c r="V12" s="53"/>
      <c r="W12" s="53"/>
    </row>
    <row r="13" spans="1:23" ht="14.25" thickBot="1">
      <c r="A13" s="50"/>
      <c r="B13" s="39" t="s">
        <v>11</v>
      </c>
      <c r="C13" s="40"/>
      <c r="D13" s="66">
        <v>389790.52720000001</v>
      </c>
      <c r="E13" s="66">
        <v>385609.54440000001</v>
      </c>
      <c r="F13" s="67">
        <v>101.084252934275</v>
      </c>
      <c r="G13" s="66">
        <v>622114.09149999998</v>
      </c>
      <c r="H13" s="67">
        <v>-37.344205423773197</v>
      </c>
      <c r="I13" s="66">
        <v>75166.737399999998</v>
      </c>
      <c r="J13" s="67">
        <v>19.283879970082602</v>
      </c>
      <c r="K13" s="66">
        <v>65699.161099999998</v>
      </c>
      <c r="L13" s="67">
        <v>10.5606289903498</v>
      </c>
      <c r="M13" s="67">
        <v>0.144104980055826</v>
      </c>
      <c r="N13" s="66">
        <v>1182007.6716</v>
      </c>
      <c r="O13" s="66">
        <v>19206968.102600001</v>
      </c>
      <c r="P13" s="66">
        <v>12281</v>
      </c>
      <c r="Q13" s="66">
        <v>12590</v>
      </c>
      <c r="R13" s="67">
        <v>-2.4543288324066701</v>
      </c>
      <c r="S13" s="66">
        <v>31.739314974350599</v>
      </c>
      <c r="T13" s="66">
        <v>33.032013971405902</v>
      </c>
      <c r="U13" s="68">
        <v>-4.0728635703067804</v>
      </c>
      <c r="V13" s="53"/>
      <c r="W13" s="53"/>
    </row>
    <row r="14" spans="1:23" ht="14.25" thickBot="1">
      <c r="A14" s="50"/>
      <c r="B14" s="39" t="s">
        <v>12</v>
      </c>
      <c r="C14" s="40"/>
      <c r="D14" s="66">
        <v>162217.61900000001</v>
      </c>
      <c r="E14" s="66">
        <v>155878.82260000001</v>
      </c>
      <c r="F14" s="67">
        <v>104.066489786278</v>
      </c>
      <c r="G14" s="66">
        <v>338332.17790000001</v>
      </c>
      <c r="H14" s="67">
        <v>-52.053741974271702</v>
      </c>
      <c r="I14" s="66">
        <v>19858.996299999999</v>
      </c>
      <c r="J14" s="67">
        <v>12.242194419090801</v>
      </c>
      <c r="K14" s="66">
        <v>27941.4627</v>
      </c>
      <c r="L14" s="67">
        <v>8.2585886076312196</v>
      </c>
      <c r="M14" s="67">
        <v>-0.28926425530328498</v>
      </c>
      <c r="N14" s="66">
        <v>501741.48109999998</v>
      </c>
      <c r="O14" s="66">
        <v>9928176.1868999992</v>
      </c>
      <c r="P14" s="66">
        <v>2499</v>
      </c>
      <c r="Q14" s="66">
        <v>2425</v>
      </c>
      <c r="R14" s="67">
        <v>3.0515463917525798</v>
      </c>
      <c r="S14" s="66">
        <v>64.913012805122094</v>
      </c>
      <c r="T14" s="66">
        <v>72.629299876288698</v>
      </c>
      <c r="U14" s="68">
        <v>-11.8871189885023</v>
      </c>
      <c r="V14" s="53"/>
      <c r="W14" s="53"/>
    </row>
    <row r="15" spans="1:23" ht="14.25" thickBot="1">
      <c r="A15" s="50"/>
      <c r="B15" s="39" t="s">
        <v>13</v>
      </c>
      <c r="C15" s="40"/>
      <c r="D15" s="66">
        <v>97083.871499999994</v>
      </c>
      <c r="E15" s="66">
        <v>91221.165200000003</v>
      </c>
      <c r="F15" s="67">
        <v>106.42691450733599</v>
      </c>
      <c r="G15" s="66">
        <v>170375.9841</v>
      </c>
      <c r="H15" s="67">
        <v>-43.017866037376599</v>
      </c>
      <c r="I15" s="66">
        <v>15502.033100000001</v>
      </c>
      <c r="J15" s="67">
        <v>15.967670901958201</v>
      </c>
      <c r="K15" s="66">
        <v>13079.346299999999</v>
      </c>
      <c r="L15" s="67">
        <v>7.6767546606353001</v>
      </c>
      <c r="M15" s="67">
        <v>0.18522996061355099</v>
      </c>
      <c r="N15" s="66">
        <v>281112.28419999999</v>
      </c>
      <c r="O15" s="66">
        <v>6088536.5047000004</v>
      </c>
      <c r="P15" s="66">
        <v>2381</v>
      </c>
      <c r="Q15" s="66">
        <v>2375</v>
      </c>
      <c r="R15" s="67">
        <v>0.25263157894737098</v>
      </c>
      <c r="S15" s="66">
        <v>40.774410541789202</v>
      </c>
      <c r="T15" s="66">
        <v>41.274031410526298</v>
      </c>
      <c r="U15" s="68">
        <v>-1.22532947036745</v>
      </c>
      <c r="V15" s="53"/>
      <c r="W15" s="53"/>
    </row>
    <row r="16" spans="1:23" ht="14.25" thickBot="1">
      <c r="A16" s="50"/>
      <c r="B16" s="39" t="s">
        <v>14</v>
      </c>
      <c r="C16" s="40"/>
      <c r="D16" s="66">
        <v>1966319.7875000001</v>
      </c>
      <c r="E16" s="66">
        <v>1386781.1370999999</v>
      </c>
      <c r="F16" s="67">
        <v>141.79020285868</v>
      </c>
      <c r="G16" s="66">
        <v>1868727.0985000001</v>
      </c>
      <c r="H16" s="67">
        <v>5.2224152514477096</v>
      </c>
      <c r="I16" s="66">
        <v>140139.92019999999</v>
      </c>
      <c r="J16" s="67">
        <v>7.12701571183268</v>
      </c>
      <c r="K16" s="66">
        <v>132917.36799999999</v>
      </c>
      <c r="L16" s="67">
        <v>7.1127222432152299</v>
      </c>
      <c r="M16" s="67">
        <v>5.4338664003639001E-2</v>
      </c>
      <c r="N16" s="66">
        <v>6547757.6511000004</v>
      </c>
      <c r="O16" s="66">
        <v>54958342.372599997</v>
      </c>
      <c r="P16" s="66">
        <v>78665</v>
      </c>
      <c r="Q16" s="66">
        <v>82749</v>
      </c>
      <c r="R16" s="67">
        <v>-4.9354070744057301</v>
      </c>
      <c r="S16" s="66">
        <v>24.996120097883399</v>
      </c>
      <c r="T16" s="66">
        <v>25.761611288353901</v>
      </c>
      <c r="U16" s="68">
        <v>-3.0624400405858401</v>
      </c>
      <c r="V16" s="53"/>
      <c r="W16" s="53"/>
    </row>
    <row r="17" spans="1:23" ht="12" thickBot="1">
      <c r="A17" s="50"/>
      <c r="B17" s="39" t="s">
        <v>15</v>
      </c>
      <c r="C17" s="40"/>
      <c r="D17" s="66">
        <v>2686598.1529000001</v>
      </c>
      <c r="E17" s="66">
        <v>1846129.8359000001</v>
      </c>
      <c r="F17" s="67">
        <v>145.525959261163</v>
      </c>
      <c r="G17" s="66">
        <v>2240255.7390000001</v>
      </c>
      <c r="H17" s="67">
        <v>19.9237259447547</v>
      </c>
      <c r="I17" s="66">
        <v>-106440.52499999999</v>
      </c>
      <c r="J17" s="67">
        <v>-3.9619071756267199</v>
      </c>
      <c r="K17" s="66">
        <v>137739.40030000001</v>
      </c>
      <c r="L17" s="67">
        <v>6.1483784151127203</v>
      </c>
      <c r="M17" s="67">
        <v>-1.77276744902453</v>
      </c>
      <c r="N17" s="66">
        <v>9246031.3935000002</v>
      </c>
      <c r="O17" s="66">
        <v>77278003.633200005</v>
      </c>
      <c r="P17" s="66">
        <v>24117</v>
      </c>
      <c r="Q17" s="66">
        <v>25305</v>
      </c>
      <c r="R17" s="67">
        <v>-4.6947243627741599</v>
      </c>
      <c r="S17" s="66">
        <v>111.398521909856</v>
      </c>
      <c r="T17" s="66">
        <v>116.273362205098</v>
      </c>
      <c r="U17" s="68">
        <v>-4.3760367836715197</v>
      </c>
      <c r="V17" s="52"/>
      <c r="W17" s="52"/>
    </row>
    <row r="18" spans="1:23" ht="12" thickBot="1">
      <c r="A18" s="50"/>
      <c r="B18" s="39" t="s">
        <v>16</v>
      </c>
      <c r="C18" s="40"/>
      <c r="D18" s="66">
        <v>3199051.0630000001</v>
      </c>
      <c r="E18" s="66">
        <v>3697900.5775000001</v>
      </c>
      <c r="F18" s="67">
        <v>86.509926266399205</v>
      </c>
      <c r="G18" s="66">
        <v>8977084.1034999993</v>
      </c>
      <c r="H18" s="67">
        <v>-64.364252065403406</v>
      </c>
      <c r="I18" s="66">
        <v>328079.61349999998</v>
      </c>
      <c r="J18" s="67">
        <v>10.2555291253255</v>
      </c>
      <c r="K18" s="66">
        <v>989312.60470000003</v>
      </c>
      <c r="L18" s="67">
        <v>11.020422592613199</v>
      </c>
      <c r="M18" s="67">
        <v>-0.66837619177056096</v>
      </c>
      <c r="N18" s="66">
        <v>9632332.3806999996</v>
      </c>
      <c r="O18" s="66">
        <v>177717728.42070001</v>
      </c>
      <c r="P18" s="66">
        <v>102176</v>
      </c>
      <c r="Q18" s="66">
        <v>97084</v>
      </c>
      <c r="R18" s="67">
        <v>5.2449425239998302</v>
      </c>
      <c r="S18" s="66">
        <v>31.309221960147202</v>
      </c>
      <c r="T18" s="66">
        <v>32.180915573111903</v>
      </c>
      <c r="U18" s="68">
        <v>-2.7841433238881099</v>
      </c>
      <c r="V18" s="52"/>
      <c r="W18" s="52"/>
    </row>
    <row r="19" spans="1:23" ht="12" thickBot="1">
      <c r="A19" s="50"/>
      <c r="B19" s="39" t="s">
        <v>17</v>
      </c>
      <c r="C19" s="40"/>
      <c r="D19" s="66">
        <v>1450380.0019</v>
      </c>
      <c r="E19" s="66">
        <v>1464850.0621</v>
      </c>
      <c r="F19" s="67">
        <v>99.012181480249495</v>
      </c>
      <c r="G19" s="66">
        <v>1383782.7064</v>
      </c>
      <c r="H19" s="67">
        <v>4.8126989296792999</v>
      </c>
      <c r="I19" s="66">
        <v>172791.28080000001</v>
      </c>
      <c r="J19" s="67">
        <v>11.913517876256099</v>
      </c>
      <c r="K19" s="66">
        <v>183187.24849999999</v>
      </c>
      <c r="L19" s="67">
        <v>13.2381513118178</v>
      </c>
      <c r="M19" s="67">
        <v>-5.6750498657115997E-2</v>
      </c>
      <c r="N19" s="66">
        <v>5109487.4424000001</v>
      </c>
      <c r="O19" s="66">
        <v>46694868.079599999</v>
      </c>
      <c r="P19" s="66">
        <v>20180</v>
      </c>
      <c r="Q19" s="66">
        <v>21240</v>
      </c>
      <c r="R19" s="67">
        <v>-4.9905838041431201</v>
      </c>
      <c r="S19" s="66">
        <v>71.872150738354804</v>
      </c>
      <c r="T19" s="66">
        <v>77.924691144067793</v>
      </c>
      <c r="U19" s="68">
        <v>-8.4212596166028497</v>
      </c>
      <c r="V19" s="52"/>
      <c r="W19" s="52"/>
    </row>
    <row r="20" spans="1:23" ht="12" thickBot="1">
      <c r="A20" s="50"/>
      <c r="B20" s="39" t="s">
        <v>18</v>
      </c>
      <c r="C20" s="40"/>
      <c r="D20" s="66">
        <v>1036778.7666</v>
      </c>
      <c r="E20" s="66">
        <v>1744182.7365000001</v>
      </c>
      <c r="F20" s="67">
        <v>59.442095424042201</v>
      </c>
      <c r="G20" s="66">
        <v>3271504.8018</v>
      </c>
      <c r="H20" s="67">
        <v>-68.308811100336499</v>
      </c>
      <c r="I20" s="66">
        <v>86703.204800000007</v>
      </c>
      <c r="J20" s="67">
        <v>8.3627488904246601</v>
      </c>
      <c r="K20" s="66">
        <v>280926.41649999999</v>
      </c>
      <c r="L20" s="67">
        <v>8.5870702786507493</v>
      </c>
      <c r="M20" s="67">
        <v>-0.69136685015166599</v>
      </c>
      <c r="N20" s="66">
        <v>3373948.2326000002</v>
      </c>
      <c r="O20" s="66">
        <v>70210948.769199997</v>
      </c>
      <c r="P20" s="66">
        <v>32024</v>
      </c>
      <c r="Q20" s="66">
        <v>30859</v>
      </c>
      <c r="R20" s="67">
        <v>3.7752357497002502</v>
      </c>
      <c r="S20" s="66">
        <v>32.375055164876301</v>
      </c>
      <c r="T20" s="66">
        <v>35.349354888363202</v>
      </c>
      <c r="U20" s="68">
        <v>-9.18701051886908</v>
      </c>
      <c r="V20" s="52"/>
      <c r="W20" s="52"/>
    </row>
    <row r="21" spans="1:23" ht="12" thickBot="1">
      <c r="A21" s="50"/>
      <c r="B21" s="39" t="s">
        <v>19</v>
      </c>
      <c r="C21" s="40"/>
      <c r="D21" s="66">
        <v>896387.43019999994</v>
      </c>
      <c r="E21" s="66">
        <v>792598.05830000003</v>
      </c>
      <c r="F21" s="67">
        <v>113.09483045197101</v>
      </c>
      <c r="G21" s="66">
        <v>1065158.9964999999</v>
      </c>
      <c r="H21" s="67">
        <v>-15.8447299280732</v>
      </c>
      <c r="I21" s="66">
        <v>83717.344899999996</v>
      </c>
      <c r="J21" s="67">
        <v>9.3394153107793105</v>
      </c>
      <c r="K21" s="66">
        <v>141298.4951</v>
      </c>
      <c r="L21" s="67">
        <v>13.265483891540301</v>
      </c>
      <c r="M21" s="67">
        <v>-0.407514249597978</v>
      </c>
      <c r="N21" s="66">
        <v>2889409.9534999998</v>
      </c>
      <c r="O21" s="66">
        <v>26421941.984999999</v>
      </c>
      <c r="P21" s="66">
        <v>31805</v>
      </c>
      <c r="Q21" s="66">
        <v>29635</v>
      </c>
      <c r="R21" s="67">
        <v>7.3224228108655298</v>
      </c>
      <c r="S21" s="66">
        <v>28.183852545197301</v>
      </c>
      <c r="T21" s="66">
        <v>31.5745362746752</v>
      </c>
      <c r="U21" s="68">
        <v>-12.030589941671099</v>
      </c>
      <c r="V21" s="52"/>
      <c r="W21" s="52"/>
    </row>
    <row r="22" spans="1:23" ht="12" thickBot="1">
      <c r="A22" s="50"/>
      <c r="B22" s="39" t="s">
        <v>20</v>
      </c>
      <c r="C22" s="40"/>
      <c r="D22" s="66">
        <v>1874280.3217</v>
      </c>
      <c r="E22" s="66">
        <v>1633074.3467999999</v>
      </c>
      <c r="F22" s="67">
        <v>114.770054735882</v>
      </c>
      <c r="G22" s="66">
        <v>2232573.7470999998</v>
      </c>
      <c r="H22" s="67">
        <v>-16.048447486467399</v>
      </c>
      <c r="I22" s="66">
        <v>235858.1698</v>
      </c>
      <c r="J22" s="67">
        <v>12.5839324603309</v>
      </c>
      <c r="K22" s="66">
        <v>342906.10389999999</v>
      </c>
      <c r="L22" s="67">
        <v>15.359228529199401</v>
      </c>
      <c r="M22" s="67">
        <v>-0.31217856107693498</v>
      </c>
      <c r="N22" s="66">
        <v>5164863.1238000002</v>
      </c>
      <c r="O22" s="66">
        <v>62973925.882700004</v>
      </c>
      <c r="P22" s="66">
        <v>75858</v>
      </c>
      <c r="Q22" s="66">
        <v>73243</v>
      </c>
      <c r="R22" s="67">
        <v>3.5703070600603399</v>
      </c>
      <c r="S22" s="66">
        <v>24.707747656146999</v>
      </c>
      <c r="T22" s="66">
        <v>23.589024620782901</v>
      </c>
      <c r="U22" s="68">
        <v>4.5278228146619997</v>
      </c>
      <c r="V22" s="52"/>
      <c r="W22" s="52"/>
    </row>
    <row r="23" spans="1:23" ht="12" thickBot="1">
      <c r="A23" s="50"/>
      <c r="B23" s="39" t="s">
        <v>21</v>
      </c>
      <c r="C23" s="40"/>
      <c r="D23" s="66">
        <v>1750364.3063999999</v>
      </c>
      <c r="E23" s="66">
        <v>2001333.2298000001</v>
      </c>
      <c r="F23" s="67">
        <v>87.459913238682404</v>
      </c>
      <c r="G23" s="66">
        <v>3901206.2236000001</v>
      </c>
      <c r="H23" s="67">
        <v>-55.132740847911897</v>
      </c>
      <c r="I23" s="66">
        <v>218008.62609999999</v>
      </c>
      <c r="J23" s="67">
        <v>12.4550429475097</v>
      </c>
      <c r="K23" s="66">
        <v>452149.16480000003</v>
      </c>
      <c r="L23" s="67">
        <v>11.5899836841427</v>
      </c>
      <c r="M23" s="67">
        <v>-0.51783914895335004</v>
      </c>
      <c r="N23" s="66">
        <v>4689485.5544999996</v>
      </c>
      <c r="O23" s="66">
        <v>116762770.43279999</v>
      </c>
      <c r="P23" s="66">
        <v>61712</v>
      </c>
      <c r="Q23" s="66">
        <v>56713</v>
      </c>
      <c r="R23" s="67">
        <v>8.8145575088603998</v>
      </c>
      <c r="S23" s="66">
        <v>28.363435092040401</v>
      </c>
      <c r="T23" s="66">
        <v>28.6356484262867</v>
      </c>
      <c r="U23" s="68">
        <v>-0.95973330932220502</v>
      </c>
      <c r="V23" s="52"/>
      <c r="W23" s="52"/>
    </row>
    <row r="24" spans="1:23" ht="12" thickBot="1">
      <c r="A24" s="50"/>
      <c r="B24" s="39" t="s">
        <v>22</v>
      </c>
      <c r="C24" s="40"/>
      <c r="D24" s="66">
        <v>445282.08980000002</v>
      </c>
      <c r="E24" s="66">
        <v>497136.64919999999</v>
      </c>
      <c r="F24" s="67">
        <v>89.5693549281782</v>
      </c>
      <c r="G24" s="66">
        <v>742142.3798</v>
      </c>
      <c r="H24" s="67">
        <v>-40.000449789702202</v>
      </c>
      <c r="I24" s="66">
        <v>87114.751999999993</v>
      </c>
      <c r="J24" s="67">
        <v>19.5639469890037</v>
      </c>
      <c r="K24" s="66">
        <v>103364.3029</v>
      </c>
      <c r="L24" s="67">
        <v>13.9278264809315</v>
      </c>
      <c r="M24" s="67">
        <v>-0.15720660270616499</v>
      </c>
      <c r="N24" s="66">
        <v>1266191.9195000001</v>
      </c>
      <c r="O24" s="66">
        <v>18522865.4142</v>
      </c>
      <c r="P24" s="66">
        <v>25397</v>
      </c>
      <c r="Q24" s="66">
        <v>24444</v>
      </c>
      <c r="R24" s="67">
        <v>3.8987072492227202</v>
      </c>
      <c r="S24" s="66">
        <v>17.5328617474505</v>
      </c>
      <c r="T24" s="66">
        <v>17.740761143838998</v>
      </c>
      <c r="U24" s="68">
        <v>-1.1857698953151401</v>
      </c>
      <c r="V24" s="52"/>
      <c r="W24" s="52"/>
    </row>
    <row r="25" spans="1:23" ht="12" thickBot="1">
      <c r="A25" s="50"/>
      <c r="B25" s="39" t="s">
        <v>23</v>
      </c>
      <c r="C25" s="40"/>
      <c r="D25" s="66">
        <v>386732.03899999999</v>
      </c>
      <c r="E25" s="66">
        <v>450540.4387</v>
      </c>
      <c r="F25" s="67">
        <v>85.837364591708095</v>
      </c>
      <c r="G25" s="66">
        <v>706116.03449999995</v>
      </c>
      <c r="H25" s="67">
        <v>-45.231092326936803</v>
      </c>
      <c r="I25" s="66">
        <v>43161.4427</v>
      </c>
      <c r="J25" s="67">
        <v>11.160555202927</v>
      </c>
      <c r="K25" s="66">
        <v>81389.131599999993</v>
      </c>
      <c r="L25" s="67">
        <v>11.5263112043096</v>
      </c>
      <c r="M25" s="67">
        <v>-0.46969034007975602</v>
      </c>
      <c r="N25" s="66">
        <v>1094920.7652</v>
      </c>
      <c r="O25" s="66">
        <v>22560732.716899998</v>
      </c>
      <c r="P25" s="66">
        <v>17997</v>
      </c>
      <c r="Q25" s="66">
        <v>16634</v>
      </c>
      <c r="R25" s="67">
        <v>8.1940603583022806</v>
      </c>
      <c r="S25" s="66">
        <v>21.488694726898899</v>
      </c>
      <c r="T25" s="66">
        <v>21.798539431285299</v>
      </c>
      <c r="U25" s="68">
        <v>-1.4418963474712001</v>
      </c>
      <c r="V25" s="52"/>
      <c r="W25" s="52"/>
    </row>
    <row r="26" spans="1:23" ht="12" thickBot="1">
      <c r="A26" s="50"/>
      <c r="B26" s="39" t="s">
        <v>24</v>
      </c>
      <c r="C26" s="40"/>
      <c r="D26" s="66">
        <v>428106.6764</v>
      </c>
      <c r="E26" s="66">
        <v>593549.11029999994</v>
      </c>
      <c r="F26" s="67">
        <v>72.126580424595403</v>
      </c>
      <c r="G26" s="66">
        <v>1660523.6764</v>
      </c>
      <c r="H26" s="67">
        <v>-74.218574388042995</v>
      </c>
      <c r="I26" s="66">
        <v>102344.9445</v>
      </c>
      <c r="J26" s="67">
        <v>23.906411682394399</v>
      </c>
      <c r="K26" s="66">
        <v>319533.58279999997</v>
      </c>
      <c r="L26" s="67">
        <v>19.242940485663301</v>
      </c>
      <c r="M26" s="67">
        <v>-0.67970520155291803</v>
      </c>
      <c r="N26" s="66">
        <v>1185087.2561000001</v>
      </c>
      <c r="O26" s="66">
        <v>40858529.496699996</v>
      </c>
      <c r="P26" s="66">
        <v>26862</v>
      </c>
      <c r="Q26" s="66">
        <v>25380</v>
      </c>
      <c r="R26" s="67">
        <v>5.8392434988179698</v>
      </c>
      <c r="S26" s="66">
        <v>15.937259935968999</v>
      </c>
      <c r="T26" s="66">
        <v>15.2712425334909</v>
      </c>
      <c r="U26" s="68">
        <v>4.1789956689791001</v>
      </c>
      <c r="V26" s="52"/>
      <c r="W26" s="52"/>
    </row>
    <row r="27" spans="1:23" ht="12" thickBot="1">
      <c r="A27" s="50"/>
      <c r="B27" s="39" t="s">
        <v>25</v>
      </c>
      <c r="C27" s="40"/>
      <c r="D27" s="66">
        <v>228152.7524</v>
      </c>
      <c r="E27" s="66">
        <v>319168.55910000001</v>
      </c>
      <c r="F27" s="67">
        <v>71.483467244816097</v>
      </c>
      <c r="G27" s="66">
        <v>375158.02340000001</v>
      </c>
      <c r="H27" s="67">
        <v>-39.184893253172</v>
      </c>
      <c r="I27" s="66">
        <v>67244.102499999994</v>
      </c>
      <c r="J27" s="67">
        <v>29.4732812962549</v>
      </c>
      <c r="K27" s="66">
        <v>36341.121800000001</v>
      </c>
      <c r="L27" s="67">
        <v>9.6868838018299499</v>
      </c>
      <c r="M27" s="67">
        <v>0.85035846912133595</v>
      </c>
      <c r="N27" s="66">
        <v>617871.37679999997</v>
      </c>
      <c r="O27" s="66">
        <v>11768023.433700001</v>
      </c>
      <c r="P27" s="66">
        <v>24603</v>
      </c>
      <c r="Q27" s="66">
        <v>22155</v>
      </c>
      <c r="R27" s="67">
        <v>11.049424509140101</v>
      </c>
      <c r="S27" s="66">
        <v>9.2733712311506693</v>
      </c>
      <c r="T27" s="66">
        <v>9.0808660302414808</v>
      </c>
      <c r="U27" s="68">
        <v>2.0758923169444299</v>
      </c>
      <c r="V27" s="52"/>
      <c r="W27" s="52"/>
    </row>
    <row r="28" spans="1:23" ht="12" thickBot="1">
      <c r="A28" s="50"/>
      <c r="B28" s="39" t="s">
        <v>26</v>
      </c>
      <c r="C28" s="40"/>
      <c r="D28" s="66">
        <v>569105.94869999995</v>
      </c>
      <c r="E28" s="66">
        <v>1047072.8458</v>
      </c>
      <c r="F28" s="67">
        <v>54.352087439072399</v>
      </c>
      <c r="G28" s="66">
        <v>1718751.9024</v>
      </c>
      <c r="H28" s="67">
        <v>-66.8884178161303</v>
      </c>
      <c r="I28" s="66">
        <v>57227.217400000001</v>
      </c>
      <c r="J28" s="67">
        <v>10.0556350765131</v>
      </c>
      <c r="K28" s="66">
        <v>96503.956200000001</v>
      </c>
      <c r="L28" s="67">
        <v>5.6147694187419104</v>
      </c>
      <c r="M28" s="67">
        <v>-0.40699615172875198</v>
      </c>
      <c r="N28" s="66">
        <v>1554165.2246999999</v>
      </c>
      <c r="O28" s="66">
        <v>52794809.421499997</v>
      </c>
      <c r="P28" s="66">
        <v>24614</v>
      </c>
      <c r="Q28" s="66">
        <v>22963</v>
      </c>
      <c r="R28" s="67">
        <v>7.1898271131820799</v>
      </c>
      <c r="S28" s="66">
        <v>23.121229735110099</v>
      </c>
      <c r="T28" s="66">
        <v>22.9981136219135</v>
      </c>
      <c r="U28" s="68">
        <v>0.53248081787635004</v>
      </c>
      <c r="V28" s="52"/>
      <c r="W28" s="52"/>
    </row>
    <row r="29" spans="1:23" ht="12" thickBot="1">
      <c r="A29" s="50"/>
      <c r="B29" s="39" t="s">
        <v>27</v>
      </c>
      <c r="C29" s="40"/>
      <c r="D29" s="66">
        <v>597868.81629999995</v>
      </c>
      <c r="E29" s="66">
        <v>765219.52579999994</v>
      </c>
      <c r="F29" s="67">
        <v>78.130366011630102</v>
      </c>
      <c r="G29" s="66">
        <v>650873.76710000006</v>
      </c>
      <c r="H29" s="67">
        <v>-8.14366064193465</v>
      </c>
      <c r="I29" s="66">
        <v>109519.93030000001</v>
      </c>
      <c r="J29" s="67">
        <v>18.318388133667899</v>
      </c>
      <c r="K29" s="66">
        <v>152738.4443</v>
      </c>
      <c r="L29" s="67">
        <v>23.466676953433499</v>
      </c>
      <c r="M29" s="67">
        <v>-0.28295766791438998</v>
      </c>
      <c r="N29" s="66">
        <v>1728687.0223000001</v>
      </c>
      <c r="O29" s="66">
        <v>26728851.0286</v>
      </c>
      <c r="P29" s="66">
        <v>61850</v>
      </c>
      <c r="Q29" s="66">
        <v>57004</v>
      </c>
      <c r="R29" s="67">
        <v>8.5011578134867705</v>
      </c>
      <c r="S29" s="66">
        <v>9.6664319531123706</v>
      </c>
      <c r="T29" s="66">
        <v>9.9177603940074395</v>
      </c>
      <c r="U29" s="68">
        <v>-2.6000125187262002</v>
      </c>
      <c r="V29" s="52"/>
      <c r="W29" s="52"/>
    </row>
    <row r="30" spans="1:23" ht="12" thickBot="1">
      <c r="A30" s="50"/>
      <c r="B30" s="39" t="s">
        <v>28</v>
      </c>
      <c r="C30" s="40"/>
      <c r="D30" s="66">
        <v>1025531.0865</v>
      </c>
      <c r="E30" s="66">
        <v>922755.46519999998</v>
      </c>
      <c r="F30" s="67">
        <v>111.13790437185</v>
      </c>
      <c r="G30" s="66">
        <v>2240253.0449000001</v>
      </c>
      <c r="H30" s="67">
        <v>-54.222533528761403</v>
      </c>
      <c r="I30" s="66">
        <v>173646.51759999999</v>
      </c>
      <c r="J30" s="67">
        <v>16.932350455862998</v>
      </c>
      <c r="K30" s="66">
        <v>304128.59480000002</v>
      </c>
      <c r="L30" s="67">
        <v>13.575635819014201</v>
      </c>
      <c r="M30" s="67">
        <v>-0.42903587308456498</v>
      </c>
      <c r="N30" s="66">
        <v>3174951.9506999999</v>
      </c>
      <c r="O30" s="66">
        <v>56352600.566299997</v>
      </c>
      <c r="P30" s="66">
        <v>44755</v>
      </c>
      <c r="Q30" s="66">
        <v>43848</v>
      </c>
      <c r="R30" s="67">
        <v>2.0685093960956</v>
      </c>
      <c r="S30" s="66">
        <v>22.914335526756801</v>
      </c>
      <c r="T30" s="66">
        <v>24.050283910326598</v>
      </c>
      <c r="U30" s="68">
        <v>-4.9573699496691104</v>
      </c>
      <c r="V30" s="52"/>
      <c r="W30" s="52"/>
    </row>
    <row r="31" spans="1:23" ht="12" thickBot="1">
      <c r="A31" s="50"/>
      <c r="B31" s="39" t="s">
        <v>29</v>
      </c>
      <c r="C31" s="40"/>
      <c r="D31" s="66">
        <v>237418.1686</v>
      </c>
      <c r="E31" s="66">
        <v>1101352.2235000001</v>
      </c>
      <c r="F31" s="67">
        <v>21.556970016867599</v>
      </c>
      <c r="G31" s="66">
        <v>1185351.7897999999</v>
      </c>
      <c r="H31" s="67">
        <v>-79.970657601988506</v>
      </c>
      <c r="I31" s="66">
        <v>21222.2006</v>
      </c>
      <c r="J31" s="67">
        <v>8.9387432836932401</v>
      </c>
      <c r="K31" s="66">
        <v>77282.640899999999</v>
      </c>
      <c r="L31" s="67">
        <v>6.5198063195264302</v>
      </c>
      <c r="M31" s="67">
        <v>-0.72539498711669903</v>
      </c>
      <c r="N31" s="66">
        <v>631018.18839999998</v>
      </c>
      <c r="O31" s="66">
        <v>67751502.018099993</v>
      </c>
      <c r="P31" s="66">
        <v>10878</v>
      </c>
      <c r="Q31" s="66">
        <v>9119</v>
      </c>
      <c r="R31" s="67">
        <v>19.2893957670797</v>
      </c>
      <c r="S31" s="66">
        <v>21.825534896120601</v>
      </c>
      <c r="T31" s="66">
        <v>24.322526428336399</v>
      </c>
      <c r="U31" s="68">
        <v>-11.440688826644299</v>
      </c>
      <c r="V31" s="52"/>
      <c r="W31" s="52"/>
    </row>
    <row r="32" spans="1:23" ht="12" thickBot="1">
      <c r="A32" s="50"/>
      <c r="B32" s="39" t="s">
        <v>30</v>
      </c>
      <c r="C32" s="40"/>
      <c r="D32" s="66">
        <v>143302.6985</v>
      </c>
      <c r="E32" s="66">
        <v>251393.57750000001</v>
      </c>
      <c r="F32" s="67">
        <v>57.003325194336</v>
      </c>
      <c r="G32" s="66">
        <v>191282.0816</v>
      </c>
      <c r="H32" s="67">
        <v>-25.083051532412899</v>
      </c>
      <c r="I32" s="66">
        <v>36973.049599999998</v>
      </c>
      <c r="J32" s="67">
        <v>25.8006652959156</v>
      </c>
      <c r="K32" s="66">
        <v>51625.327100000002</v>
      </c>
      <c r="L32" s="67">
        <v>26.989107745050799</v>
      </c>
      <c r="M32" s="67">
        <v>-0.28381955762949501</v>
      </c>
      <c r="N32" s="66">
        <v>384860.64679999999</v>
      </c>
      <c r="O32" s="66">
        <v>6190063.9935999997</v>
      </c>
      <c r="P32" s="66">
        <v>21368</v>
      </c>
      <c r="Q32" s="66">
        <v>19143</v>
      </c>
      <c r="R32" s="67">
        <v>11.6230475891971</v>
      </c>
      <c r="S32" s="66">
        <v>6.70641606608012</v>
      </c>
      <c r="T32" s="66">
        <v>6.7843460847307098</v>
      </c>
      <c r="U32" s="68">
        <v>-1.1620218292859601</v>
      </c>
      <c r="V32" s="52"/>
      <c r="W32" s="52"/>
    </row>
    <row r="33" spans="1:23" ht="12" thickBot="1">
      <c r="A33" s="50"/>
      <c r="B33" s="39" t="s">
        <v>31</v>
      </c>
      <c r="C33" s="40"/>
      <c r="D33" s="66">
        <v>73.077500000000001</v>
      </c>
      <c r="E33" s="69"/>
      <c r="F33" s="69"/>
      <c r="G33" s="66">
        <v>89.141999999999996</v>
      </c>
      <c r="H33" s="67">
        <v>-18.0212469991699</v>
      </c>
      <c r="I33" s="66">
        <v>14.23</v>
      </c>
      <c r="J33" s="67">
        <v>19.4724778488591</v>
      </c>
      <c r="K33" s="66">
        <v>18.520399999999999</v>
      </c>
      <c r="L33" s="67">
        <v>20.776289515604301</v>
      </c>
      <c r="M33" s="67">
        <v>-0.231658063540744</v>
      </c>
      <c r="N33" s="66">
        <v>376.9255</v>
      </c>
      <c r="O33" s="66">
        <v>2005.8317</v>
      </c>
      <c r="P33" s="66">
        <v>17</v>
      </c>
      <c r="Q33" s="66">
        <v>33</v>
      </c>
      <c r="R33" s="67">
        <v>-48.484848484848499</v>
      </c>
      <c r="S33" s="66">
        <v>4.2986764705882399</v>
      </c>
      <c r="T33" s="66">
        <v>5.4778878787878797</v>
      </c>
      <c r="U33" s="68">
        <v>-27.4319646120816</v>
      </c>
      <c r="V33" s="52"/>
      <c r="W33" s="52"/>
    </row>
    <row r="34" spans="1:23" ht="12" thickBot="1">
      <c r="A34" s="50"/>
      <c r="B34" s="39" t="s">
        <v>32</v>
      </c>
      <c r="C34" s="40"/>
      <c r="D34" s="66">
        <v>152364.76370000001</v>
      </c>
      <c r="E34" s="66">
        <v>215579.5558</v>
      </c>
      <c r="F34" s="67">
        <v>70.676814939424801</v>
      </c>
      <c r="G34" s="66">
        <v>604125.46730000002</v>
      </c>
      <c r="H34" s="67">
        <v>-74.779284776561497</v>
      </c>
      <c r="I34" s="66">
        <v>25124.217400000001</v>
      </c>
      <c r="J34" s="67">
        <v>16.489519485928199</v>
      </c>
      <c r="K34" s="66">
        <v>76977.951000000001</v>
      </c>
      <c r="L34" s="67">
        <v>12.742047002924</v>
      </c>
      <c r="M34" s="67">
        <v>-0.67361800264078198</v>
      </c>
      <c r="N34" s="66">
        <v>451447.57919999998</v>
      </c>
      <c r="O34" s="66">
        <v>14294171.9048</v>
      </c>
      <c r="P34" s="66">
        <v>6610</v>
      </c>
      <c r="Q34" s="66">
        <v>6632</v>
      </c>
      <c r="R34" s="67">
        <v>-0.331724969843183</v>
      </c>
      <c r="S34" s="66">
        <v>23.0506450378215</v>
      </c>
      <c r="T34" s="66">
        <v>23.417181559107402</v>
      </c>
      <c r="U34" s="68">
        <v>-1.59013563691801</v>
      </c>
      <c r="V34" s="52"/>
      <c r="W34" s="52"/>
    </row>
    <row r="35" spans="1:23" ht="12" thickBot="1">
      <c r="A35" s="50"/>
      <c r="B35" s="39" t="s">
        <v>37</v>
      </c>
      <c r="C35" s="40"/>
      <c r="D35" s="69"/>
      <c r="E35" s="66">
        <v>580327.11690000002</v>
      </c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70"/>
      <c r="V35" s="52"/>
      <c r="W35" s="52"/>
    </row>
    <row r="36" spans="1:23" ht="12" thickBot="1">
      <c r="A36" s="50"/>
      <c r="B36" s="39" t="s">
        <v>38</v>
      </c>
      <c r="C36" s="40"/>
      <c r="D36" s="69"/>
      <c r="E36" s="66">
        <v>90951.164099999995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52"/>
      <c r="W36" s="52"/>
    </row>
    <row r="37" spans="1:23" ht="12" thickBot="1">
      <c r="A37" s="50"/>
      <c r="B37" s="39" t="s">
        <v>39</v>
      </c>
      <c r="C37" s="40"/>
      <c r="D37" s="69"/>
      <c r="E37" s="66">
        <v>255695.1747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52"/>
      <c r="W37" s="52"/>
    </row>
    <row r="38" spans="1:23" ht="12" customHeight="1" thickBot="1">
      <c r="A38" s="50"/>
      <c r="B38" s="39" t="s">
        <v>33</v>
      </c>
      <c r="C38" s="40"/>
      <c r="D38" s="66">
        <v>352706.83559999999</v>
      </c>
      <c r="E38" s="66">
        <v>553463.24809999997</v>
      </c>
      <c r="F38" s="67">
        <v>63.727236959421901</v>
      </c>
      <c r="G38" s="66">
        <v>801091.93</v>
      </c>
      <c r="H38" s="67">
        <v>-55.971740272055897</v>
      </c>
      <c r="I38" s="66">
        <v>19350.457299999998</v>
      </c>
      <c r="J38" s="67">
        <v>5.4862722654871101</v>
      </c>
      <c r="K38" s="66">
        <v>43800.228600000002</v>
      </c>
      <c r="L38" s="67">
        <v>5.46756582605944</v>
      </c>
      <c r="M38" s="67">
        <v>-0.55821104321816295</v>
      </c>
      <c r="N38" s="66">
        <v>1014396.5775</v>
      </c>
      <c r="O38" s="66">
        <v>13561577.9254</v>
      </c>
      <c r="P38" s="66">
        <v>558</v>
      </c>
      <c r="Q38" s="66">
        <v>503</v>
      </c>
      <c r="R38" s="67">
        <v>10.934393638171001</v>
      </c>
      <c r="S38" s="66">
        <v>632.09110322580705</v>
      </c>
      <c r="T38" s="66">
        <v>739.50485009940405</v>
      </c>
      <c r="U38" s="68">
        <v>-16.993396414760898</v>
      </c>
      <c r="V38" s="52"/>
      <c r="W38" s="52"/>
    </row>
    <row r="39" spans="1:23" ht="12" customHeight="1" thickBot="1">
      <c r="A39" s="50"/>
      <c r="B39" s="39" t="s">
        <v>34</v>
      </c>
      <c r="C39" s="40"/>
      <c r="D39" s="66">
        <v>542554.28430000006</v>
      </c>
      <c r="E39" s="66">
        <v>611675.59089999995</v>
      </c>
      <c r="F39" s="67">
        <v>88.699678779351501</v>
      </c>
      <c r="G39" s="66">
        <v>1195606.5589000001</v>
      </c>
      <c r="H39" s="67">
        <v>-54.621001343521499</v>
      </c>
      <c r="I39" s="66">
        <v>36428.910300000003</v>
      </c>
      <c r="J39" s="67">
        <v>6.7143346489283298</v>
      </c>
      <c r="K39" s="66">
        <v>107077.143</v>
      </c>
      <c r="L39" s="67">
        <v>8.9558845426972802</v>
      </c>
      <c r="M39" s="67">
        <v>-0.65978817440058102</v>
      </c>
      <c r="N39" s="66">
        <v>1433128.2863</v>
      </c>
      <c r="O39" s="66">
        <v>32021704.5726</v>
      </c>
      <c r="P39" s="66">
        <v>2810</v>
      </c>
      <c r="Q39" s="66">
        <v>2460</v>
      </c>
      <c r="R39" s="67">
        <v>14.227642276422801</v>
      </c>
      <c r="S39" s="66">
        <v>193.07981647686799</v>
      </c>
      <c r="T39" s="66">
        <v>189.30098410569099</v>
      </c>
      <c r="U39" s="68">
        <v>1.95713484719931</v>
      </c>
      <c r="V39" s="52"/>
      <c r="W39" s="52"/>
    </row>
    <row r="40" spans="1:23" ht="12" thickBot="1">
      <c r="A40" s="50"/>
      <c r="B40" s="39" t="s">
        <v>40</v>
      </c>
      <c r="C40" s="40"/>
      <c r="D40" s="69"/>
      <c r="E40" s="66">
        <v>219313.68150000001</v>
      </c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70"/>
      <c r="V40" s="52"/>
      <c r="W40" s="52"/>
    </row>
    <row r="41" spans="1:23" ht="12" thickBot="1">
      <c r="A41" s="50"/>
      <c r="B41" s="39" t="s">
        <v>41</v>
      </c>
      <c r="C41" s="40"/>
      <c r="D41" s="69"/>
      <c r="E41" s="66">
        <v>81589.101200000005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52"/>
      <c r="W41" s="52"/>
    </row>
    <row r="42" spans="1:23" ht="12" thickBot="1">
      <c r="A42" s="51"/>
      <c r="B42" s="39" t="s">
        <v>35</v>
      </c>
      <c r="C42" s="40"/>
      <c r="D42" s="71">
        <v>48406.825700000001</v>
      </c>
      <c r="E42" s="71">
        <v>0</v>
      </c>
      <c r="F42" s="72"/>
      <c r="G42" s="71">
        <v>91674.282000000007</v>
      </c>
      <c r="H42" s="73">
        <v>-47.196940467993002</v>
      </c>
      <c r="I42" s="71">
        <v>6371.4354999999996</v>
      </c>
      <c r="J42" s="73">
        <v>13.1622667007475</v>
      </c>
      <c r="K42" s="71">
        <v>12298.2412</v>
      </c>
      <c r="L42" s="73">
        <v>13.415148645505599</v>
      </c>
      <c r="M42" s="73">
        <v>-0.48192303302686901</v>
      </c>
      <c r="N42" s="71">
        <v>106712.84699999999</v>
      </c>
      <c r="O42" s="71">
        <v>2441104.8328999998</v>
      </c>
      <c r="P42" s="71">
        <v>59</v>
      </c>
      <c r="Q42" s="71">
        <v>34</v>
      </c>
      <c r="R42" s="73">
        <v>73.529411764705898</v>
      </c>
      <c r="S42" s="71">
        <v>820.45467288135603</v>
      </c>
      <c r="T42" s="71">
        <v>704.64407058823497</v>
      </c>
      <c r="U42" s="74">
        <v>14.1154174777755</v>
      </c>
      <c r="V42" s="52"/>
      <c r="W42" s="52"/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  <mergeCell ref="B29:C29"/>
    <mergeCell ref="B30:C30"/>
    <mergeCell ref="B19:C19"/>
    <mergeCell ref="B20:C20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73249</v>
      </c>
      <c r="D2" s="32">
        <v>806174.365438462</v>
      </c>
      <c r="E2" s="32">
        <v>704145.30656752095</v>
      </c>
      <c r="F2" s="32">
        <v>102029.05887094</v>
      </c>
      <c r="G2" s="32">
        <v>704145.30656752095</v>
      </c>
      <c r="H2" s="32">
        <v>0.12655954250722001</v>
      </c>
    </row>
    <row r="3" spans="1:8" ht="14.25">
      <c r="A3" s="32">
        <v>2</v>
      </c>
      <c r="B3" s="33">
        <v>13</v>
      </c>
      <c r="C3" s="32">
        <v>17659</v>
      </c>
      <c r="D3" s="32">
        <v>172496.56857746001</v>
      </c>
      <c r="E3" s="32">
        <v>130422.65260201201</v>
      </c>
      <c r="F3" s="32">
        <v>42073.915975448203</v>
      </c>
      <c r="G3" s="32">
        <v>130422.65260201201</v>
      </c>
      <c r="H3" s="32">
        <v>0.24391161124202199</v>
      </c>
    </row>
    <row r="4" spans="1:8" ht="14.25">
      <c r="A4" s="32">
        <v>3</v>
      </c>
      <c r="B4" s="33">
        <v>14</v>
      </c>
      <c r="C4" s="32">
        <v>115219</v>
      </c>
      <c r="D4" s="32">
        <v>402715.37071623898</v>
      </c>
      <c r="E4" s="32">
        <v>308212.57270427397</v>
      </c>
      <c r="F4" s="32">
        <v>94502.798011965802</v>
      </c>
      <c r="G4" s="32">
        <v>308212.57270427397</v>
      </c>
      <c r="H4" s="32">
        <v>0.23466399567488599</v>
      </c>
    </row>
    <row r="5" spans="1:8" ht="14.25">
      <c r="A5" s="32">
        <v>4</v>
      </c>
      <c r="B5" s="33">
        <v>15</v>
      </c>
      <c r="C5" s="32">
        <v>4477</v>
      </c>
      <c r="D5" s="32">
        <v>68867.383238461494</v>
      </c>
      <c r="E5" s="32">
        <v>54463.683773504301</v>
      </c>
      <c r="F5" s="32">
        <v>14403.699464957301</v>
      </c>
      <c r="G5" s="32">
        <v>54463.683773504301</v>
      </c>
      <c r="H5" s="32">
        <v>0.20915125256150299</v>
      </c>
    </row>
    <row r="6" spans="1:8" ht="14.25">
      <c r="A6" s="32">
        <v>5</v>
      </c>
      <c r="B6" s="33">
        <v>16</v>
      </c>
      <c r="C6" s="32">
        <v>2043</v>
      </c>
      <c r="D6" s="32">
        <v>158863.122815385</v>
      </c>
      <c r="E6" s="32">
        <v>159561.30994957301</v>
      </c>
      <c r="F6" s="32">
        <v>-698.18713418803395</v>
      </c>
      <c r="G6" s="32">
        <v>159561.30994957301</v>
      </c>
      <c r="H6" s="32">
        <v>-4.3948974552099201E-3</v>
      </c>
    </row>
    <row r="7" spans="1:8" ht="14.25">
      <c r="A7" s="32">
        <v>6</v>
      </c>
      <c r="B7" s="33">
        <v>17</v>
      </c>
      <c r="C7" s="32">
        <v>19955</v>
      </c>
      <c r="D7" s="32">
        <v>389790.687554701</v>
      </c>
      <c r="E7" s="32">
        <v>314623.789338462</v>
      </c>
      <c r="F7" s="32">
        <v>75166.898216239293</v>
      </c>
      <c r="G7" s="32">
        <v>314623.789338462</v>
      </c>
      <c r="H7" s="32">
        <v>0.192839132940268</v>
      </c>
    </row>
    <row r="8" spans="1:8" ht="14.25">
      <c r="A8" s="32">
        <v>7</v>
      </c>
      <c r="B8" s="33">
        <v>18</v>
      </c>
      <c r="C8" s="32">
        <v>60208</v>
      </c>
      <c r="D8" s="32">
        <v>162217.62513162399</v>
      </c>
      <c r="E8" s="32">
        <v>142358.62285982899</v>
      </c>
      <c r="F8" s="32">
        <v>19859.0022717949</v>
      </c>
      <c r="G8" s="32">
        <v>142358.62285982899</v>
      </c>
      <c r="H8" s="32">
        <v>0.122421976376989</v>
      </c>
    </row>
    <row r="9" spans="1:8" ht="14.25">
      <c r="A9" s="32">
        <v>8</v>
      </c>
      <c r="B9" s="33">
        <v>19</v>
      </c>
      <c r="C9" s="32">
        <v>11824</v>
      </c>
      <c r="D9" s="32">
        <v>97083.896777777802</v>
      </c>
      <c r="E9" s="32">
        <v>81581.838636752102</v>
      </c>
      <c r="F9" s="32">
        <v>15502.0581410256</v>
      </c>
      <c r="G9" s="32">
        <v>81581.838636752102</v>
      </c>
      <c r="H9" s="32">
        <v>0.15967692537629999</v>
      </c>
    </row>
    <row r="10" spans="1:8" ht="14.25">
      <c r="A10" s="32">
        <v>9</v>
      </c>
      <c r="B10" s="33">
        <v>21</v>
      </c>
      <c r="C10" s="32">
        <v>342388</v>
      </c>
      <c r="D10" s="32">
        <v>1966319.4887000001</v>
      </c>
      <c r="E10" s="32">
        <v>1826179.8673</v>
      </c>
      <c r="F10" s="32">
        <v>140139.6214</v>
      </c>
      <c r="G10" s="32">
        <v>1826179.8673</v>
      </c>
      <c r="H10" s="32">
        <v>7.1270015989441798E-2</v>
      </c>
    </row>
    <row r="11" spans="1:8" ht="14.25">
      <c r="A11" s="32">
        <v>10</v>
      </c>
      <c r="B11" s="33">
        <v>22</v>
      </c>
      <c r="C11" s="32">
        <v>75694</v>
      </c>
      <c r="D11" s="32">
        <v>2686598.2245803401</v>
      </c>
      <c r="E11" s="32">
        <v>2793038.6776316199</v>
      </c>
      <c r="F11" s="32">
        <v>-106440.45305128201</v>
      </c>
      <c r="G11" s="32">
        <v>2793038.6776316199</v>
      </c>
      <c r="H11" s="32">
        <v>-3.96190439186003E-2</v>
      </c>
    </row>
    <row r="12" spans="1:8" ht="14.25">
      <c r="A12" s="32">
        <v>11</v>
      </c>
      <c r="B12" s="33">
        <v>23</v>
      </c>
      <c r="C12" s="32">
        <v>271205.40399999998</v>
      </c>
      <c r="D12" s="32">
        <v>3199050.9426700901</v>
      </c>
      <c r="E12" s="32">
        <v>2870971.4511615401</v>
      </c>
      <c r="F12" s="32">
        <v>328079.49150854698</v>
      </c>
      <c r="G12" s="32">
        <v>2870971.4511615401</v>
      </c>
      <c r="H12" s="32">
        <v>0.10255525697715701</v>
      </c>
    </row>
    <row r="13" spans="1:8" ht="14.25">
      <c r="A13" s="32">
        <v>12</v>
      </c>
      <c r="B13" s="33">
        <v>24</v>
      </c>
      <c r="C13" s="32">
        <v>35512.050000000003</v>
      </c>
      <c r="D13" s="32">
        <v>1450380.04821282</v>
      </c>
      <c r="E13" s="32">
        <v>1277588.7233273501</v>
      </c>
      <c r="F13" s="32">
        <v>172791.32488547001</v>
      </c>
      <c r="G13" s="32">
        <v>1277588.7233273501</v>
      </c>
      <c r="H13" s="32">
        <v>0.119135205354201</v>
      </c>
    </row>
    <row r="14" spans="1:8" ht="14.25">
      <c r="A14" s="32">
        <v>13</v>
      </c>
      <c r="B14" s="33">
        <v>25</v>
      </c>
      <c r="C14" s="32">
        <v>61798</v>
      </c>
      <c r="D14" s="32">
        <v>1036778.7604</v>
      </c>
      <c r="E14" s="32">
        <v>950075.56180000002</v>
      </c>
      <c r="F14" s="32">
        <v>86703.198600000003</v>
      </c>
      <c r="G14" s="32">
        <v>950075.56180000002</v>
      </c>
      <c r="H14" s="32">
        <v>8.3627483424283305E-2</v>
      </c>
    </row>
    <row r="15" spans="1:8" ht="14.25">
      <c r="A15" s="32">
        <v>14</v>
      </c>
      <c r="B15" s="33">
        <v>26</v>
      </c>
      <c r="C15" s="32">
        <v>68134</v>
      </c>
      <c r="D15" s="32">
        <v>896387.32815160695</v>
      </c>
      <c r="E15" s="32">
        <v>812670.08431370498</v>
      </c>
      <c r="F15" s="32">
        <v>83717.243837901799</v>
      </c>
      <c r="G15" s="32">
        <v>812670.08431370498</v>
      </c>
      <c r="H15" s="32">
        <v>9.3394050996381997E-2</v>
      </c>
    </row>
    <row r="16" spans="1:8" ht="14.25">
      <c r="A16" s="32">
        <v>15</v>
      </c>
      <c r="B16" s="33">
        <v>27</v>
      </c>
      <c r="C16" s="32">
        <v>202244.22700000001</v>
      </c>
      <c r="D16" s="32">
        <v>1874280.2523410299</v>
      </c>
      <c r="E16" s="32">
        <v>1638422.1538128201</v>
      </c>
      <c r="F16" s="32">
        <v>235858.09852820501</v>
      </c>
      <c r="G16" s="32">
        <v>1638422.1538128201</v>
      </c>
      <c r="H16" s="32">
        <v>0.12583929123385501</v>
      </c>
    </row>
    <row r="17" spans="1:8" ht="14.25">
      <c r="A17" s="32">
        <v>16</v>
      </c>
      <c r="B17" s="33">
        <v>29</v>
      </c>
      <c r="C17" s="32">
        <v>134755.448</v>
      </c>
      <c r="D17" s="32">
        <v>1750364.8465752101</v>
      </c>
      <c r="E17" s="32">
        <v>1532355.7213401699</v>
      </c>
      <c r="F17" s="32">
        <v>218009.125235043</v>
      </c>
      <c r="G17" s="32">
        <v>1532355.7213401699</v>
      </c>
      <c r="H17" s="32">
        <v>0.124550676198509</v>
      </c>
    </row>
    <row r="18" spans="1:8" ht="14.25">
      <c r="A18" s="32">
        <v>17</v>
      </c>
      <c r="B18" s="33">
        <v>31</v>
      </c>
      <c r="C18" s="32">
        <v>39959.851999999999</v>
      </c>
      <c r="D18" s="32">
        <v>445282.07371186698</v>
      </c>
      <c r="E18" s="32">
        <v>358167.34140679298</v>
      </c>
      <c r="F18" s="32">
        <v>87114.732305074198</v>
      </c>
      <c r="G18" s="32">
        <v>358167.34140679298</v>
      </c>
      <c r="H18" s="32">
        <v>0.195639432728308</v>
      </c>
    </row>
    <row r="19" spans="1:8" ht="14.25">
      <c r="A19" s="32">
        <v>18</v>
      </c>
      <c r="B19" s="33">
        <v>32</v>
      </c>
      <c r="C19" s="32">
        <v>19406.705999999998</v>
      </c>
      <c r="D19" s="32">
        <v>386732.042326745</v>
      </c>
      <c r="E19" s="32">
        <v>343570.60102204198</v>
      </c>
      <c r="F19" s="32">
        <v>43161.441304703003</v>
      </c>
      <c r="G19" s="32">
        <v>343570.60102204198</v>
      </c>
      <c r="H19" s="32">
        <v>0.1116055474613</v>
      </c>
    </row>
    <row r="20" spans="1:8" ht="14.25">
      <c r="A20" s="32">
        <v>19</v>
      </c>
      <c r="B20" s="33">
        <v>33</v>
      </c>
      <c r="C20" s="32">
        <v>20927.777999999998</v>
      </c>
      <c r="D20" s="32">
        <v>428106.66342443798</v>
      </c>
      <c r="E20" s="32">
        <v>325761.720817875</v>
      </c>
      <c r="F20" s="32">
        <v>102344.942606563</v>
      </c>
      <c r="G20" s="32">
        <v>325761.720817875</v>
      </c>
      <c r="H20" s="32">
        <v>0.239064119646965</v>
      </c>
    </row>
    <row r="21" spans="1:8" ht="14.25">
      <c r="A21" s="32">
        <v>20</v>
      </c>
      <c r="B21" s="33">
        <v>34</v>
      </c>
      <c r="C21" s="32">
        <v>36726.894</v>
      </c>
      <c r="D21" s="32">
        <v>228152.75418931199</v>
      </c>
      <c r="E21" s="32">
        <v>160908.65778559499</v>
      </c>
      <c r="F21" s="32">
        <v>67244.096403717005</v>
      </c>
      <c r="G21" s="32">
        <v>160908.65778559499</v>
      </c>
      <c r="H21" s="32">
        <v>0.29473278393089403</v>
      </c>
    </row>
    <row r="22" spans="1:8" ht="14.25">
      <c r="A22" s="32">
        <v>21</v>
      </c>
      <c r="B22" s="33">
        <v>35</v>
      </c>
      <c r="C22" s="32">
        <v>25226.187999999998</v>
      </c>
      <c r="D22" s="32">
        <v>569105.94764424802</v>
      </c>
      <c r="E22" s="32">
        <v>511878.72164513299</v>
      </c>
      <c r="F22" s="32">
        <v>57227.225999114999</v>
      </c>
      <c r="G22" s="32">
        <v>511878.72164513299</v>
      </c>
      <c r="H22" s="32">
        <v>0.100556366061541</v>
      </c>
    </row>
    <row r="23" spans="1:8" ht="14.25">
      <c r="A23" s="32">
        <v>22</v>
      </c>
      <c r="B23" s="33">
        <v>36</v>
      </c>
      <c r="C23" s="32">
        <v>85691.210999999996</v>
      </c>
      <c r="D23" s="32">
        <v>597868.81684955803</v>
      </c>
      <c r="E23" s="32">
        <v>488348.886937576</v>
      </c>
      <c r="F23" s="32">
        <v>109519.929911981</v>
      </c>
      <c r="G23" s="32">
        <v>488348.886937576</v>
      </c>
      <c r="H23" s="32">
        <v>0.18318388051929499</v>
      </c>
    </row>
    <row r="24" spans="1:8" ht="14.25">
      <c r="A24" s="32">
        <v>23</v>
      </c>
      <c r="B24" s="33">
        <v>37</v>
      </c>
      <c r="C24" s="32">
        <v>82911.909</v>
      </c>
      <c r="D24" s="32">
        <v>1025531.08926991</v>
      </c>
      <c r="E24" s="32">
        <v>851884.56202991295</v>
      </c>
      <c r="F24" s="32">
        <v>173646.52723999901</v>
      </c>
      <c r="G24" s="32">
        <v>851884.56202991295</v>
      </c>
      <c r="H24" s="32">
        <v>0.16932351350130201</v>
      </c>
    </row>
    <row r="25" spans="1:8" ht="14.25">
      <c r="A25" s="32">
        <v>24</v>
      </c>
      <c r="B25" s="33">
        <v>38</v>
      </c>
      <c r="C25" s="32">
        <v>40484.828999999998</v>
      </c>
      <c r="D25" s="32">
        <v>237418.16578761101</v>
      </c>
      <c r="E25" s="32">
        <v>216195.95880885</v>
      </c>
      <c r="F25" s="32">
        <v>21222.2069787611</v>
      </c>
      <c r="G25" s="32">
        <v>216195.95880885</v>
      </c>
      <c r="H25" s="32">
        <v>8.9387460762989798E-2</v>
      </c>
    </row>
    <row r="26" spans="1:8" ht="14.25">
      <c r="A26" s="32">
        <v>25</v>
      </c>
      <c r="B26" s="33">
        <v>39</v>
      </c>
      <c r="C26" s="32">
        <v>76817.919999999998</v>
      </c>
      <c r="D26" s="32">
        <v>143302.67557017601</v>
      </c>
      <c r="E26" s="32">
        <v>106329.647731598</v>
      </c>
      <c r="F26" s="32">
        <v>36973.027838578702</v>
      </c>
      <c r="G26" s="32">
        <v>106329.647731598</v>
      </c>
      <c r="H26" s="32">
        <v>0.25800654238638299</v>
      </c>
    </row>
    <row r="27" spans="1:8" ht="14.25">
      <c r="A27" s="32">
        <v>26</v>
      </c>
      <c r="B27" s="33">
        <v>40</v>
      </c>
      <c r="C27" s="32">
        <v>19</v>
      </c>
      <c r="D27" s="32">
        <v>73.076899999999995</v>
      </c>
      <c r="E27" s="32">
        <v>58.847499999999997</v>
      </c>
      <c r="F27" s="32">
        <v>14.2294</v>
      </c>
      <c r="G27" s="32">
        <v>58.847499999999997</v>
      </c>
      <c r="H27" s="32">
        <v>0.19471816675310499</v>
      </c>
    </row>
    <row r="28" spans="1:8" ht="14.25">
      <c r="A28" s="32">
        <v>27</v>
      </c>
      <c r="B28" s="33">
        <v>42</v>
      </c>
      <c r="C28" s="32">
        <v>5695.1289999999999</v>
      </c>
      <c r="D28" s="32">
        <v>152364.76319999999</v>
      </c>
      <c r="E28" s="32">
        <v>127240.5459</v>
      </c>
      <c r="F28" s="32">
        <v>25124.2173</v>
      </c>
      <c r="G28" s="32">
        <v>127240.5459</v>
      </c>
      <c r="H28" s="32">
        <v>0.16489519474408201</v>
      </c>
    </row>
    <row r="29" spans="1:8" ht="14.25">
      <c r="A29" s="32">
        <v>28</v>
      </c>
      <c r="B29" s="33">
        <v>75</v>
      </c>
      <c r="C29" s="32">
        <v>575</v>
      </c>
      <c r="D29" s="32">
        <v>352706.83760683797</v>
      </c>
      <c r="E29" s="32">
        <v>333356.37880341901</v>
      </c>
      <c r="F29" s="32">
        <v>19350.458803418798</v>
      </c>
      <c r="G29" s="32">
        <v>333356.37880341901</v>
      </c>
      <c r="H29" s="32">
        <v>5.4862726605228902E-2</v>
      </c>
    </row>
    <row r="30" spans="1:8" ht="14.25">
      <c r="A30" s="32">
        <v>29</v>
      </c>
      <c r="B30" s="33">
        <v>76</v>
      </c>
      <c r="C30" s="32">
        <v>3057</v>
      </c>
      <c r="D30" s="32">
        <v>542554.27828888898</v>
      </c>
      <c r="E30" s="32">
        <v>506125.37191025598</v>
      </c>
      <c r="F30" s="32">
        <v>36428.906378632499</v>
      </c>
      <c r="G30" s="32">
        <v>506125.37191025598</v>
      </c>
      <c r="H30" s="32">
        <v>6.71433400055792E-2</v>
      </c>
    </row>
    <row r="31" spans="1:8" ht="14.25">
      <c r="A31" s="32">
        <v>30</v>
      </c>
      <c r="B31" s="33">
        <v>99</v>
      </c>
      <c r="C31" s="32">
        <v>59</v>
      </c>
      <c r="D31" s="32">
        <v>48406.825807427602</v>
      </c>
      <c r="E31" s="32">
        <v>42035.3907420014</v>
      </c>
      <c r="F31" s="32">
        <v>6371.4350654262198</v>
      </c>
      <c r="G31" s="32">
        <v>42035.3907420014</v>
      </c>
      <c r="H31" s="32">
        <v>0.13162265773783899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BBG</cp:lastModifiedBy>
  <dcterms:created xsi:type="dcterms:W3CDTF">2013-06-21T00:28:37Z</dcterms:created>
  <dcterms:modified xsi:type="dcterms:W3CDTF">2014-02-04T04:32:36Z</dcterms:modified>
</cp:coreProperties>
</file>