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<sst xmlns="http://schemas.openxmlformats.org/spreadsheetml/2006/main" count="114" uniqueCount="71">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</sst>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19533929.588199999</v>
      </c>
      <c r="F3" s="25">
        <f>RA!I7</f>
        <v>2088734.9963</v>
      </c>
      <c r="G3" s="16">
        <f>E3-F3</f>
        <v>17445194.591899998</v>
      </c>
      <c r="H3" s="27">
        <f>RA!J7</f>
        <v>10.692856175552899</v>
      </c>
      <c r="I3" s="20">
        <f>SUM(I4:I39)</f>
        <v>19533932.70271112</v>
      </c>
      <c r="J3" s="21">
        <f>SUM(J4:J39)</f>
        <v>17445193.568344712</v>
      </c>
      <c r="K3" s="22">
        <f>E3-I3</f>
        <v>-3.1145111210644245</v>
      </c>
      <c r="L3" s="22">
        <f>G3-J3</f>
        <v>1.0235552862286568</v>
      </c>
    </row>
    <row r="4" spans="1:12">
      <c r="A4" s="38">
        <f>RA!A8</f>
        <v>41678</v>
      </c>
      <c r="B4" s="12">
        <v>12</v>
      </c>
      <c r="C4" s="35" t="s">
        <v>6</v>
      </c>
      <c r="D4" s="35"/>
      <c r="E4" s="15">
        <f>VLOOKUP(C4,RA!B8:D39,3,0)</f>
        <v>802663.39709999994</v>
      </c>
      <c r="F4" s="25">
        <f>VLOOKUP(C4,RA!B8:I43,8,0)</f>
        <v>20530.324199999999</v>
      </c>
      <c r="G4" s="16">
        <f t="shared" ref="G4:G39" si="0">E4-F4</f>
        <v>782133.07289999991</v>
      </c>
      <c r="H4" s="27">
        <f>RA!J8</f>
        <v>2.55777506164794</v>
      </c>
      <c r="I4" s="20">
        <f>VLOOKUP(B4,RMS!B:D,3,FALSE)</f>
        <v>802664.18317008496</v>
      </c>
      <c r="J4" s="21">
        <f>VLOOKUP(B4,RMS!B:E,4,FALSE)</f>
        <v>782133.07679401699</v>
      </c>
      <c r="K4" s="22">
        <f t="shared" ref="K4:K39" si="1">E4-I4</f>
        <v>-0.7860700850142166</v>
      </c>
      <c r="L4" s="22">
        <f t="shared" ref="L4:L39" si="2">G4-J4</f>
        <v>-3.8940170779824257E-3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205820.3615</v>
      </c>
      <c r="F5" s="25">
        <f>VLOOKUP(C5,RA!B9:I44,8,0)</f>
        <v>38456.003599999996</v>
      </c>
      <c r="G5" s="16">
        <f t="shared" si="0"/>
        <v>167364.3579</v>
      </c>
      <c r="H5" s="27">
        <f>RA!J9</f>
        <v>18.684256173556498</v>
      </c>
      <c r="I5" s="20">
        <f>VLOOKUP(B5,RMS!B:D,3,FALSE)</f>
        <v>205820.48438506899</v>
      </c>
      <c r="J5" s="21">
        <f>VLOOKUP(B5,RMS!B:E,4,FALSE)</f>
        <v>167364.37305223499</v>
      </c>
      <c r="K5" s="22">
        <f t="shared" si="1"/>
        <v>-0.12288506899494678</v>
      </c>
      <c r="L5" s="22">
        <f t="shared" si="2"/>
        <v>-1.515223499154672E-2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279752.09120000002</v>
      </c>
      <c r="F6" s="25">
        <f>VLOOKUP(C6,RA!B10:I45,8,0)</f>
        <v>67291.569000000003</v>
      </c>
      <c r="G6" s="16">
        <f t="shared" si="0"/>
        <v>212460.52220000001</v>
      </c>
      <c r="H6" s="27">
        <f>RA!J10</f>
        <v>24.054000351293901</v>
      </c>
      <c r="I6" s="20">
        <f>VLOOKUP(B6,RMS!B:D,3,FALSE)</f>
        <v>279754.05586410302</v>
      </c>
      <c r="J6" s="21">
        <f>VLOOKUP(B6,RMS!B:E,4,FALSE)</f>
        <v>212460.52175299099</v>
      </c>
      <c r="K6" s="22">
        <f t="shared" si="1"/>
        <v>-1.9646641029976308</v>
      </c>
      <c r="L6" s="22">
        <f t="shared" si="2"/>
        <v>4.4700902071781456E-4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105521.80250000001</v>
      </c>
      <c r="F7" s="25">
        <f>VLOOKUP(C7,RA!B11:I46,8,0)</f>
        <v>22527.113399999998</v>
      </c>
      <c r="G7" s="16">
        <f t="shared" si="0"/>
        <v>82994.689100000003</v>
      </c>
      <c r="H7" s="27">
        <f>RA!J11</f>
        <v>21.348302309373501</v>
      </c>
      <c r="I7" s="20">
        <f>VLOOKUP(B7,RMS!B:D,3,FALSE)</f>
        <v>105521.83865726501</v>
      </c>
      <c r="J7" s="21">
        <f>VLOOKUP(B7,RMS!B:E,4,FALSE)</f>
        <v>82994.689253846198</v>
      </c>
      <c r="K7" s="22">
        <f t="shared" si="1"/>
        <v>-3.6157264999928884E-2</v>
      </c>
      <c r="L7" s="22">
        <f t="shared" si="2"/>
        <v>-1.5384619473479688E-4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254087.57949999999</v>
      </c>
      <c r="F8" s="25">
        <f>VLOOKUP(C8,RA!B12:I47,8,0)</f>
        <v>17716.825199999999</v>
      </c>
      <c r="G8" s="16">
        <f t="shared" si="0"/>
        <v>236370.7543</v>
      </c>
      <c r="H8" s="27">
        <f>RA!J12</f>
        <v>6.9727238280846402</v>
      </c>
      <c r="I8" s="20">
        <f>VLOOKUP(B8,RMS!B:D,3,FALSE)</f>
        <v>254087.57383760699</v>
      </c>
      <c r="J8" s="21">
        <f>VLOOKUP(B8,RMS!B:E,4,FALSE)</f>
        <v>236370.75452307699</v>
      </c>
      <c r="K8" s="22">
        <f t="shared" si="1"/>
        <v>5.6623929995112121E-3</v>
      </c>
      <c r="L8" s="22">
        <f t="shared" si="2"/>
        <v>-2.2307698964141309E-4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460516.95730000001</v>
      </c>
      <c r="F9" s="25">
        <f>VLOOKUP(C9,RA!B13:I48,8,0)</f>
        <v>70496.503200000006</v>
      </c>
      <c r="G9" s="16">
        <f t="shared" si="0"/>
        <v>390020.45409999997</v>
      </c>
      <c r="H9" s="27">
        <f>RA!J13</f>
        <v>15.308123204261401</v>
      </c>
      <c r="I9" s="20">
        <f>VLOOKUP(B9,RMS!B:D,3,FALSE)</f>
        <v>460517.20170598303</v>
      </c>
      <c r="J9" s="21">
        <f>VLOOKUP(B9,RMS!B:E,4,FALSE)</f>
        <v>390020.45374102599</v>
      </c>
      <c r="K9" s="22">
        <f t="shared" si="1"/>
        <v>-0.24440598301589489</v>
      </c>
      <c r="L9" s="22">
        <f t="shared" si="2"/>
        <v>3.589739790186286E-4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206512.08410000001</v>
      </c>
      <c r="F10" s="25">
        <f>VLOOKUP(C10,RA!B14:I49,8,0)</f>
        <v>32437.7271</v>
      </c>
      <c r="G10" s="16">
        <f t="shared" si="0"/>
        <v>174074.35700000002</v>
      </c>
      <c r="H10" s="27">
        <f>RA!J14</f>
        <v>15.7074232441975</v>
      </c>
      <c r="I10" s="20">
        <f>VLOOKUP(B10,RMS!B:D,3,FALSE)</f>
        <v>206512.07520427401</v>
      </c>
      <c r="J10" s="21">
        <f>VLOOKUP(B10,RMS!B:E,4,FALSE)</f>
        <v>174074.35732820499</v>
      </c>
      <c r="K10" s="22">
        <f t="shared" si="1"/>
        <v>8.8957260013557971E-3</v>
      </c>
      <c r="L10" s="22">
        <f t="shared" si="2"/>
        <v>-3.2820497290231287E-4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113432.3509</v>
      </c>
      <c r="F11" s="25">
        <f>VLOOKUP(C11,RA!B15:I50,8,0)</f>
        <v>11141.107099999999</v>
      </c>
      <c r="G11" s="16">
        <f t="shared" si="0"/>
        <v>102291.24380000001</v>
      </c>
      <c r="H11" s="27">
        <f>RA!J15</f>
        <v>9.8218074575760195</v>
      </c>
      <c r="I11" s="20">
        <f>VLOOKUP(B11,RMS!B:D,3,FALSE)</f>
        <v>113432.412994017</v>
      </c>
      <c r="J11" s="21">
        <f>VLOOKUP(B11,RMS!B:E,4,FALSE)</f>
        <v>102291.24330512799</v>
      </c>
      <c r="K11" s="22">
        <f t="shared" si="1"/>
        <v>-6.2094016990158707E-2</v>
      </c>
      <c r="L11" s="22">
        <f t="shared" si="2"/>
        <v>4.9487201613374054E-4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1132643.8492000001</v>
      </c>
      <c r="F12" s="25">
        <f>VLOOKUP(C12,RA!B16:I51,8,0)</f>
        <v>65364.987399999998</v>
      </c>
      <c r="G12" s="16">
        <f t="shared" si="0"/>
        <v>1067278.8618000001</v>
      </c>
      <c r="H12" s="27">
        <f>RA!J16</f>
        <v>5.7710097879548004</v>
      </c>
      <c r="I12" s="20">
        <f>VLOOKUP(B12,RMS!B:D,3,FALSE)</f>
        <v>1132643.7934000001</v>
      </c>
      <c r="J12" s="21">
        <f>VLOOKUP(B12,RMS!B:E,4,FALSE)</f>
        <v>1067278.8618000001</v>
      </c>
      <c r="K12" s="22">
        <f t="shared" si="1"/>
        <v>5.5799999972805381E-2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1461620.6429000001</v>
      </c>
      <c r="F13" s="25">
        <f>VLOOKUP(C13,RA!B17:I52,8,0)</f>
        <v>-24702.570599999999</v>
      </c>
      <c r="G13" s="16">
        <f t="shared" si="0"/>
        <v>1486323.2135000001</v>
      </c>
      <c r="H13" s="27">
        <f>RA!J17</f>
        <v>-1.6900808510057499</v>
      </c>
      <c r="I13" s="20">
        <f>VLOOKUP(B13,RMS!B:D,3,FALSE)</f>
        <v>1461620.75592308</v>
      </c>
      <c r="J13" s="21">
        <f>VLOOKUP(B13,RMS!B:E,4,FALSE)</f>
        <v>1486323.21353077</v>
      </c>
      <c r="K13" s="22">
        <f t="shared" si="1"/>
        <v>-0.11302307993173599</v>
      </c>
      <c r="L13" s="22">
        <f t="shared" si="2"/>
        <v>-3.0769966542720795E-5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2649853.2494999999</v>
      </c>
      <c r="F14" s="25">
        <f>VLOOKUP(C14,RA!B18:I53,8,0)</f>
        <v>320100.46350000001</v>
      </c>
      <c r="G14" s="16">
        <f t="shared" si="0"/>
        <v>2329752.7859999998</v>
      </c>
      <c r="H14" s="27">
        <f>RA!J18</f>
        <v>12.079931730574099</v>
      </c>
      <c r="I14" s="20">
        <f>VLOOKUP(B14,RMS!B:D,3,FALSE)</f>
        <v>2649853.34679231</v>
      </c>
      <c r="J14" s="21">
        <f>VLOOKUP(B14,RMS!B:E,4,FALSE)</f>
        <v>2329752.8044128199</v>
      </c>
      <c r="K14" s="22">
        <f t="shared" si="1"/>
        <v>-9.72923100925982E-2</v>
      </c>
      <c r="L14" s="22">
        <f t="shared" si="2"/>
        <v>-1.8412820063531399E-2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893062.76690000005</v>
      </c>
      <c r="F15" s="25">
        <f>VLOOKUP(C15,RA!B19:I54,8,0)</f>
        <v>126180.1611</v>
      </c>
      <c r="G15" s="16">
        <f t="shared" si="0"/>
        <v>766882.60580000002</v>
      </c>
      <c r="H15" s="27">
        <f>RA!J19</f>
        <v>14.128924167110499</v>
      </c>
      <c r="I15" s="20">
        <f>VLOOKUP(B15,RMS!B:D,3,FALSE)</f>
        <v>893062.810331624</v>
      </c>
      <c r="J15" s="21">
        <f>VLOOKUP(B15,RMS!B:E,4,FALSE)</f>
        <v>766882.60572307697</v>
      </c>
      <c r="K15" s="22">
        <f t="shared" si="1"/>
        <v>-4.3431623955257237E-2</v>
      </c>
      <c r="L15" s="22">
        <f t="shared" si="2"/>
        <v>7.6923053711652756E-5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780731.75950000004</v>
      </c>
      <c r="F16" s="25">
        <f>VLOOKUP(C16,RA!B20:I55,8,0)</f>
        <v>79469.487399999998</v>
      </c>
      <c r="G16" s="16">
        <f t="shared" si="0"/>
        <v>701262.27210000006</v>
      </c>
      <c r="H16" s="27">
        <f>RA!J20</f>
        <v>10.1788465030415</v>
      </c>
      <c r="I16" s="20">
        <f>VLOOKUP(B16,RMS!B:D,3,FALSE)</f>
        <v>780731.80149999994</v>
      </c>
      <c r="J16" s="21">
        <f>VLOOKUP(B16,RMS!B:E,4,FALSE)</f>
        <v>701262.27209999994</v>
      </c>
      <c r="K16" s="22">
        <f t="shared" si="1"/>
        <v>-4.1999999899417162E-2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581287.58149999997</v>
      </c>
      <c r="F17" s="25">
        <f>VLOOKUP(C17,RA!B21:I56,8,0)</f>
        <v>59925.792500000003</v>
      </c>
      <c r="G17" s="16">
        <f t="shared" si="0"/>
        <v>521361.78899999999</v>
      </c>
      <c r="H17" s="27">
        <f>RA!J21</f>
        <v>10.309147211671499</v>
      </c>
      <c r="I17" s="20">
        <f>VLOOKUP(B17,RMS!B:D,3,FALSE)</f>
        <v>581287.35884464905</v>
      </c>
      <c r="J17" s="21">
        <f>VLOOKUP(B17,RMS!B:E,4,FALSE)</f>
        <v>521361.788408486</v>
      </c>
      <c r="K17" s="22">
        <f t="shared" si="1"/>
        <v>0.22265535092446953</v>
      </c>
      <c r="L17" s="22">
        <f t="shared" si="2"/>
        <v>5.9151399182155728E-4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1682566.7993000001</v>
      </c>
      <c r="F18" s="25">
        <f>VLOOKUP(C18,RA!B22:I57,8,0)</f>
        <v>213119.84479999999</v>
      </c>
      <c r="G18" s="16">
        <f t="shared" si="0"/>
        <v>1469446.9545</v>
      </c>
      <c r="H18" s="27">
        <f>RA!J22</f>
        <v>12.6663526754875</v>
      </c>
      <c r="I18" s="20">
        <f>VLOOKUP(B18,RMS!B:D,3,FALSE)</f>
        <v>1682567.1693470101</v>
      </c>
      <c r="J18" s="21">
        <f>VLOOKUP(B18,RMS!B:E,4,FALSE)</f>
        <v>1469446.9532376099</v>
      </c>
      <c r="K18" s="22">
        <f t="shared" si="1"/>
        <v>-0.37004701001569629</v>
      </c>
      <c r="L18" s="22">
        <f t="shared" si="2"/>
        <v>1.2623900547623634E-3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2380141.3561</v>
      </c>
      <c r="F19" s="25">
        <f>VLOOKUP(C19,RA!B23:I58,8,0)</f>
        <v>184204.20180000001</v>
      </c>
      <c r="G19" s="16">
        <f t="shared" si="0"/>
        <v>2195937.1543000001</v>
      </c>
      <c r="H19" s="27">
        <f>RA!J23</f>
        <v>7.7392126870073499</v>
      </c>
      <c r="I19" s="20">
        <f>VLOOKUP(B19,RMS!B:D,3,FALSE)</f>
        <v>2380142.0399692301</v>
      </c>
      <c r="J19" s="21">
        <f>VLOOKUP(B19,RMS!B:E,4,FALSE)</f>
        <v>2195937.1959017101</v>
      </c>
      <c r="K19" s="22">
        <f t="shared" si="1"/>
        <v>-0.6838692300952971</v>
      </c>
      <c r="L19" s="22">
        <f t="shared" si="2"/>
        <v>-4.1601710021495819E-2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346882.50579999998</v>
      </c>
      <c r="F20" s="25">
        <f>VLOOKUP(C20,RA!B24:I59,8,0)</f>
        <v>65581.739300000001</v>
      </c>
      <c r="G20" s="16">
        <f t="shared" si="0"/>
        <v>281300.76649999997</v>
      </c>
      <c r="H20" s="27">
        <f>RA!J24</f>
        <v>18.9060382704373</v>
      </c>
      <c r="I20" s="20">
        <f>VLOOKUP(B20,RMS!B:D,3,FALSE)</f>
        <v>346882.478716254</v>
      </c>
      <c r="J20" s="21">
        <f>VLOOKUP(B20,RMS!B:E,4,FALSE)</f>
        <v>281300.74364344298</v>
      </c>
      <c r="K20" s="22">
        <f t="shared" si="1"/>
        <v>2.7083745982963592E-2</v>
      </c>
      <c r="L20" s="22">
        <f t="shared" si="2"/>
        <v>2.2856556985061616E-2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322523.18479999999</v>
      </c>
      <c r="F21" s="25">
        <f>VLOOKUP(C21,RA!B25:I60,8,0)</f>
        <v>31844.327399999998</v>
      </c>
      <c r="G21" s="16">
        <f t="shared" si="0"/>
        <v>290678.85739999998</v>
      </c>
      <c r="H21" s="27">
        <f>RA!J25</f>
        <v>9.87350023216068</v>
      </c>
      <c r="I21" s="20">
        <f>VLOOKUP(B21,RMS!B:D,3,FALSE)</f>
        <v>322523.18671245698</v>
      </c>
      <c r="J21" s="21">
        <f>VLOOKUP(B21,RMS!B:E,4,FALSE)</f>
        <v>290678.857925358</v>
      </c>
      <c r="K21" s="22">
        <f t="shared" si="1"/>
        <v>-1.9124569953419268E-3</v>
      </c>
      <c r="L21" s="22">
        <f t="shared" si="2"/>
        <v>-5.2535801660269499E-4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412582.0981</v>
      </c>
      <c r="F22" s="25">
        <f>VLOOKUP(C22,RA!B26:I61,8,0)</f>
        <v>100305.33930000001</v>
      </c>
      <c r="G22" s="16">
        <f t="shared" si="0"/>
        <v>312276.75880000001</v>
      </c>
      <c r="H22" s="27">
        <f>RA!J26</f>
        <v>24.3116072563305</v>
      </c>
      <c r="I22" s="20">
        <f>VLOOKUP(B22,RMS!B:D,3,FALSE)</f>
        <v>412582.076031662</v>
      </c>
      <c r="J22" s="21">
        <f>VLOOKUP(B22,RMS!B:E,4,FALSE)</f>
        <v>312276.75970542</v>
      </c>
      <c r="K22" s="22">
        <f t="shared" si="1"/>
        <v>2.2068338003009558E-2</v>
      </c>
      <c r="L22" s="22">
        <f t="shared" si="2"/>
        <v>-9.0541999088600278E-4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258422.03080000001</v>
      </c>
      <c r="F23" s="25">
        <f>VLOOKUP(C23,RA!B27:I62,8,0)</f>
        <v>75817.718500000003</v>
      </c>
      <c r="G23" s="16">
        <f t="shared" si="0"/>
        <v>182604.31229999999</v>
      </c>
      <c r="H23" s="27">
        <f>RA!J27</f>
        <v>29.338720953972199</v>
      </c>
      <c r="I23" s="20">
        <f>VLOOKUP(B23,RMS!B:D,3,FALSE)</f>
        <v>258422.00599524999</v>
      </c>
      <c r="J23" s="21">
        <f>VLOOKUP(B23,RMS!B:E,4,FALSE)</f>
        <v>182604.32210386201</v>
      </c>
      <c r="K23" s="22">
        <f t="shared" si="1"/>
        <v>2.4804750020848587E-2</v>
      </c>
      <c r="L23" s="22">
        <f t="shared" si="2"/>
        <v>-9.8038620199076831E-3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693051.82770000002</v>
      </c>
      <c r="F24" s="25">
        <f>VLOOKUP(C24,RA!B28:I63,8,0)</f>
        <v>70435.597500000003</v>
      </c>
      <c r="G24" s="16">
        <f t="shared" si="0"/>
        <v>622616.23019999999</v>
      </c>
      <c r="H24" s="27">
        <f>RA!J28</f>
        <v>10.1631068103163</v>
      </c>
      <c r="I24" s="20">
        <f>VLOOKUP(B24,RMS!B:D,3,FALSE)</f>
        <v>693051.82729557506</v>
      </c>
      <c r="J24" s="21">
        <f>VLOOKUP(B24,RMS!B:E,4,FALSE)</f>
        <v>622616.22730873001</v>
      </c>
      <c r="K24" s="22">
        <f t="shared" si="1"/>
        <v>4.0442496538162231E-4</v>
      </c>
      <c r="L24" s="22">
        <f t="shared" si="2"/>
        <v>2.8912699781358242E-3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799610.73459999997</v>
      </c>
      <c r="F25" s="25">
        <f>VLOOKUP(C25,RA!B29:I64,8,0)</f>
        <v>153494.23670000001</v>
      </c>
      <c r="G25" s="16">
        <f t="shared" si="0"/>
        <v>646116.49789999996</v>
      </c>
      <c r="H25" s="27">
        <f>RA!J29</f>
        <v>19.1961200691965</v>
      </c>
      <c r="I25" s="20">
        <f>VLOOKUP(B25,RMS!B:D,3,FALSE)</f>
        <v>799610.73359026504</v>
      </c>
      <c r="J25" s="21">
        <f>VLOOKUP(B25,RMS!B:E,4,FALSE)</f>
        <v>646116.46376753703</v>
      </c>
      <c r="K25" s="22">
        <f t="shared" si="1"/>
        <v>1.0097349295392632E-3</v>
      </c>
      <c r="L25" s="22">
        <f t="shared" si="2"/>
        <v>3.4132462926208973E-2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862272.60629999998</v>
      </c>
      <c r="F26" s="25">
        <f>VLOOKUP(C26,RA!B30:I65,8,0)</f>
        <v>123900.6695</v>
      </c>
      <c r="G26" s="16">
        <f t="shared" si="0"/>
        <v>738371.93680000002</v>
      </c>
      <c r="H26" s="27">
        <f>RA!J30</f>
        <v>14.369083349598201</v>
      </c>
      <c r="I26" s="20">
        <f>VLOOKUP(B26,RMS!B:D,3,FALSE)</f>
        <v>862272.60093982297</v>
      </c>
      <c r="J26" s="21">
        <f>VLOOKUP(B26,RMS!B:E,4,FALSE)</f>
        <v>738371.93068591005</v>
      </c>
      <c r="K26" s="22">
        <f t="shared" si="1"/>
        <v>5.360177019611001E-3</v>
      </c>
      <c r="L26" s="22">
        <f t="shared" si="2"/>
        <v>6.114089977927506E-3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432479.8175</v>
      </c>
      <c r="F27" s="25">
        <f>VLOOKUP(C27,RA!B31:I66,8,0)</f>
        <v>25885.5167</v>
      </c>
      <c r="G27" s="16">
        <f t="shared" si="0"/>
        <v>406594.30080000003</v>
      </c>
      <c r="H27" s="27">
        <f>RA!J31</f>
        <v>5.98536987220219</v>
      </c>
      <c r="I27" s="20">
        <f>VLOOKUP(B27,RMS!B:D,3,FALSE)</f>
        <v>432479.814172566</v>
      </c>
      <c r="J27" s="21">
        <f>VLOOKUP(B27,RMS!B:E,4,FALSE)</f>
        <v>406594.27320530999</v>
      </c>
      <c r="K27" s="22">
        <f t="shared" si="1"/>
        <v>3.3274340094067156E-3</v>
      </c>
      <c r="L27" s="22">
        <f t="shared" si="2"/>
        <v>2.7594690036494285E-2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167876.31400000001</v>
      </c>
      <c r="F28" s="25">
        <f>VLOOKUP(C28,RA!B32:I67,8,0)</f>
        <v>43702.521999999997</v>
      </c>
      <c r="G28" s="16">
        <f t="shared" si="0"/>
        <v>124173.79200000002</v>
      </c>
      <c r="H28" s="27">
        <f>RA!J32</f>
        <v>26.032571813555499</v>
      </c>
      <c r="I28" s="20">
        <f>VLOOKUP(B28,RMS!B:D,3,FALSE)</f>
        <v>167876.24701212501</v>
      </c>
      <c r="J28" s="21">
        <f>VLOOKUP(B28,RMS!B:E,4,FALSE)</f>
        <v>124173.766870609</v>
      </c>
      <c r="K28" s="22">
        <f t="shared" si="1"/>
        <v>6.6987875004997477E-2</v>
      </c>
      <c r="L28" s="22">
        <f t="shared" si="2"/>
        <v>2.5129391011432745E-2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76.9238</v>
      </c>
      <c r="F29" s="25">
        <f>VLOOKUP(C29,RA!B33:I68,8,0)</f>
        <v>14.978400000000001</v>
      </c>
      <c r="G29" s="16">
        <f t="shared" si="0"/>
        <v>61.945399999999999</v>
      </c>
      <c r="H29" s="27">
        <f>RA!J33</f>
        <v>19.471736965672498</v>
      </c>
      <c r="I29" s="20">
        <f>VLOOKUP(B29,RMS!B:D,3,FALSE)</f>
        <v>76.923400000000001</v>
      </c>
      <c r="J29" s="21">
        <f>VLOOKUP(B29,RMS!B:E,4,FALSE)</f>
        <v>61.945399999999999</v>
      </c>
      <c r="K29" s="22">
        <f t="shared" si="1"/>
        <v>3.9999999999906777E-4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1</v>
      </c>
      <c r="F30" s="25">
        <f>VLOOKUP(C30,RA!B34:I69,8,0)</f>
        <v>0</v>
      </c>
      <c r="G30" s="16">
        <f t="shared" si="0"/>
        <v>1</v>
      </c>
      <c r="H30" s="27">
        <f>RA!J34</f>
        <v>0</v>
      </c>
      <c r="I30" s="20">
        <v>0</v>
      </c>
      <c r="J30" s="21">
        <v>0</v>
      </c>
      <c r="K30" s="22">
        <f t="shared" si="1"/>
        <v>1</v>
      </c>
      <c r="L30" s="22">
        <f t="shared" si="2"/>
        <v>1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117322.9042</v>
      </c>
      <c r="F31" s="25">
        <f>VLOOKUP(C31,RA!B35:I70,8,0)</f>
        <v>16336.133599999999</v>
      </c>
      <c r="G31" s="16">
        <f t="shared" si="0"/>
        <v>100986.7706</v>
      </c>
      <c r="H31" s="27">
        <f>RA!J35</f>
        <v>13.9240787733586</v>
      </c>
      <c r="I31" s="20">
        <f>VLOOKUP(B31,RMS!B:D,3,FALSE)</f>
        <v>117322.90330000001</v>
      </c>
      <c r="J31" s="21">
        <f>VLOOKUP(B31,RMS!B:E,4,FALSE)</f>
        <v>100986.77529999999</v>
      </c>
      <c r="K31" s="22">
        <f t="shared" si="1"/>
        <v>8.9999999909196049E-4</v>
      </c>
      <c r="L31" s="22">
        <f t="shared" si="2"/>
        <v>-4.6999999904073775E-3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378764.95520000003</v>
      </c>
      <c r="F35" s="25">
        <f>VLOOKUP(C35,RA!B8:I74,8,0)</f>
        <v>20519.111700000001</v>
      </c>
      <c r="G35" s="16">
        <f t="shared" si="0"/>
        <v>358245.84350000002</v>
      </c>
      <c r="H35" s="27">
        <f>RA!J39</f>
        <v>5.4173733388732499</v>
      </c>
      <c r="I35" s="20">
        <f>VLOOKUP(B35,RMS!B:D,3,FALSE)</f>
        <v>378764.95726495702</v>
      </c>
      <c r="J35" s="21">
        <f>VLOOKUP(B35,RMS!B:E,4,FALSE)</f>
        <v>358245.84452991502</v>
      </c>
      <c r="K35" s="22">
        <f t="shared" si="1"/>
        <v>-2.0649569923989475E-3</v>
      </c>
      <c r="L35" s="22">
        <f t="shared" si="2"/>
        <v>-1.0299150017090142E-3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691076.58680000005</v>
      </c>
      <c r="F36" s="25">
        <f>VLOOKUP(C36,RA!B8:I75,8,0)</f>
        <v>47400.6201</v>
      </c>
      <c r="G36" s="16">
        <f t="shared" si="0"/>
        <v>643675.96669999999</v>
      </c>
      <c r="H36" s="27">
        <f>RA!J40</f>
        <v>6.8589532629786403</v>
      </c>
      <c r="I36" s="20">
        <f>VLOOKUP(B36,RMS!B:D,3,FALSE)</f>
        <v>691076.57702478603</v>
      </c>
      <c r="J36" s="21">
        <f>VLOOKUP(B36,RMS!B:E,4,FALSE)</f>
        <v>643675.96886752103</v>
      </c>
      <c r="K36" s="22">
        <f t="shared" si="1"/>
        <v>9.7752140136435628E-3</v>
      </c>
      <c r="L36" s="22">
        <f t="shared" si="2"/>
        <v>-2.1675210446119308E-3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60771.469599999997</v>
      </c>
      <c r="F39" s="25">
        <f>VLOOKUP(C39,RA!B8:I78,8,0)</f>
        <v>9236.9449000000004</v>
      </c>
      <c r="G39" s="16">
        <f t="shared" si="0"/>
        <v>51534.524699999994</v>
      </c>
      <c r="H39" s="27">
        <f>RA!J43</f>
        <v>15.199475939611</v>
      </c>
      <c r="I39" s="20">
        <f>VLOOKUP(B39,RMS!B:D,3,FALSE)</f>
        <v>60771.469329097599</v>
      </c>
      <c r="J39" s="21">
        <f>VLOOKUP(B39,RMS!B:E,4,FALSE)</f>
        <v>51534.5241660994</v>
      </c>
      <c r="K39" s="22">
        <f t="shared" si="1"/>
        <v>2.709023974603042E-4</v>
      </c>
      <c r="L39" s="22">
        <f t="shared" si="2"/>
        <v>5.3390059474622831E-4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19533929.588199999</v>
      </c>
      <c r="E7" s="62">
        <v>18455121.639899999</v>
      </c>
      <c r="F7" s="63">
        <v>105.84557484556299</v>
      </c>
      <c r="G7" s="62">
        <v>70053310.180399999</v>
      </c>
      <c r="H7" s="63">
        <v>-72.115622319778197</v>
      </c>
      <c r="I7" s="62">
        <v>2088734.9963</v>
      </c>
      <c r="J7" s="63">
        <v>10.692856175552899</v>
      </c>
      <c r="K7" s="62">
        <v>9004681.3519000001</v>
      </c>
      <c r="L7" s="63">
        <v>12.8540411990687</v>
      </c>
      <c r="M7" s="63">
        <v>-0.76803898831364303</v>
      </c>
      <c r="N7" s="62">
        <v>176118331.64809999</v>
      </c>
      <c r="O7" s="62">
        <v>1220064041.9633</v>
      </c>
      <c r="P7" s="62">
        <v>911978</v>
      </c>
      <c r="Q7" s="62">
        <v>960831</v>
      </c>
      <c r="R7" s="63">
        <v>-5.0844529370930003</v>
      </c>
      <c r="S7" s="62">
        <v>21.419299136821301</v>
      </c>
      <c r="T7" s="62">
        <v>21.6265904682509</v>
      </c>
      <c r="U7" s="64">
        <v>-0.96777831107130996</v>
      </c>
      <c r="V7" s="52"/>
      <c r="W7" s="52"/>
    </row>
    <row r="8" spans="1:23" ht="14.25" thickBot="1">
      <c r="A8" s="49">
        <v>41678</v>
      </c>
      <c r="B8" s="39" t="s">
        <v>6</v>
      </c>
      <c r="C8" s="40"/>
      <c r="D8" s="65">
        <v>802663.39709999994</v>
      </c>
      <c r="E8" s="65">
        <v>710664.44380000001</v>
      </c>
      <c r="F8" s="66">
        <v>112.94548420180899</v>
      </c>
      <c r="G8" s="65">
        <v>2683912.8502000002</v>
      </c>
      <c r="H8" s="66">
        <v>-70.093537238357499</v>
      </c>
      <c r="I8" s="65">
        <v>20530.324199999999</v>
      </c>
      <c r="J8" s="66">
        <v>2.55777506164794</v>
      </c>
      <c r="K8" s="65">
        <v>557936.99840000004</v>
      </c>
      <c r="L8" s="66">
        <v>20.7881935644231</v>
      </c>
      <c r="M8" s="66">
        <v>-0.96320314971246801</v>
      </c>
      <c r="N8" s="65">
        <v>6442482.3717</v>
      </c>
      <c r="O8" s="65">
        <v>48345978.010600001</v>
      </c>
      <c r="P8" s="65">
        <v>32878</v>
      </c>
      <c r="Q8" s="65">
        <v>34424</v>
      </c>
      <c r="R8" s="66">
        <v>-4.4910527538926299</v>
      </c>
      <c r="S8" s="65">
        <v>24.413388804063501</v>
      </c>
      <c r="T8" s="65">
        <v>23.740625580989999</v>
      </c>
      <c r="U8" s="67">
        <v>2.7557142045004599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205820.3615</v>
      </c>
      <c r="E9" s="65">
        <v>161984.8524</v>
      </c>
      <c r="F9" s="66">
        <v>127.06148658379099</v>
      </c>
      <c r="G9" s="65">
        <v>333455.88209999999</v>
      </c>
      <c r="H9" s="66">
        <v>-38.276583935539499</v>
      </c>
      <c r="I9" s="65">
        <v>38456.003599999996</v>
      </c>
      <c r="J9" s="66">
        <v>18.684256173556498</v>
      </c>
      <c r="K9" s="65">
        <v>-9316.1710000000003</v>
      </c>
      <c r="L9" s="66">
        <v>-2.7938241608843999</v>
      </c>
      <c r="M9" s="66">
        <v>-5.1278765278138403</v>
      </c>
      <c r="N9" s="65">
        <v>1536030.3182000001</v>
      </c>
      <c r="O9" s="65">
        <v>6960387.0026000002</v>
      </c>
      <c r="P9" s="65">
        <v>10103</v>
      </c>
      <c r="Q9" s="65">
        <v>10885</v>
      </c>
      <c r="R9" s="66">
        <v>-7.18419843821773</v>
      </c>
      <c r="S9" s="65">
        <v>20.372202464614499</v>
      </c>
      <c r="T9" s="65">
        <v>20.696720156178198</v>
      </c>
      <c r="U9" s="67">
        <v>-1.5929435814680699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279752.09120000002</v>
      </c>
      <c r="E10" s="65">
        <v>171908.53709999999</v>
      </c>
      <c r="F10" s="66">
        <v>162.73309977460099</v>
      </c>
      <c r="G10" s="65">
        <v>594984.71149999998</v>
      </c>
      <c r="H10" s="66">
        <v>-52.981633680179002</v>
      </c>
      <c r="I10" s="65">
        <v>67291.569000000003</v>
      </c>
      <c r="J10" s="66">
        <v>24.054000351293901</v>
      </c>
      <c r="K10" s="65">
        <v>143940.41899999999</v>
      </c>
      <c r="L10" s="66">
        <v>24.1922886786646</v>
      </c>
      <c r="M10" s="66">
        <v>-0.53250400778672202</v>
      </c>
      <c r="N10" s="65">
        <v>2974464.3796000001</v>
      </c>
      <c r="O10" s="65">
        <v>12051574.3597</v>
      </c>
      <c r="P10" s="65">
        <v>101287</v>
      </c>
      <c r="Q10" s="65">
        <v>107971</v>
      </c>
      <c r="R10" s="66">
        <v>-6.1905511665169302</v>
      </c>
      <c r="S10" s="65">
        <v>2.7619743027239401</v>
      </c>
      <c r="T10" s="65">
        <v>2.8244063572626001</v>
      </c>
      <c r="U10" s="67">
        <v>-2.2604140261943502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105521.80250000001</v>
      </c>
      <c r="E11" s="65">
        <v>81673.578500000003</v>
      </c>
      <c r="F11" s="66">
        <v>129.19943565347799</v>
      </c>
      <c r="G11" s="65">
        <v>221842.94579999999</v>
      </c>
      <c r="H11" s="66">
        <v>-52.434005904730498</v>
      </c>
      <c r="I11" s="65">
        <v>22527.113399999998</v>
      </c>
      <c r="J11" s="66">
        <v>21.348302309373501</v>
      </c>
      <c r="K11" s="65">
        <v>44669.288500000002</v>
      </c>
      <c r="L11" s="66">
        <v>20.1355460453861</v>
      </c>
      <c r="M11" s="66">
        <v>-0.49569124209354698</v>
      </c>
      <c r="N11" s="65">
        <v>671552.47420000006</v>
      </c>
      <c r="O11" s="65">
        <v>4853048.4392999997</v>
      </c>
      <c r="P11" s="65">
        <v>4496</v>
      </c>
      <c r="Q11" s="65">
        <v>4722</v>
      </c>
      <c r="R11" s="66">
        <v>-4.7861075815332503</v>
      </c>
      <c r="S11" s="65">
        <v>23.4701518016014</v>
      </c>
      <c r="T11" s="65">
        <v>21.816638140618402</v>
      </c>
      <c r="U11" s="67">
        <v>7.0451766778526803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254087.57949999999</v>
      </c>
      <c r="E12" s="65">
        <v>212271.07519999999</v>
      </c>
      <c r="F12" s="66">
        <v>119.69957718478599</v>
      </c>
      <c r="G12" s="65">
        <v>424468.5404</v>
      </c>
      <c r="H12" s="66">
        <v>-40.139832445401197</v>
      </c>
      <c r="I12" s="65">
        <v>17716.825199999999</v>
      </c>
      <c r="J12" s="66">
        <v>6.9727238280846402</v>
      </c>
      <c r="K12" s="65">
        <v>42912.953600000001</v>
      </c>
      <c r="L12" s="66">
        <v>10.1098077986088</v>
      </c>
      <c r="M12" s="66">
        <v>-0.58714505263044903</v>
      </c>
      <c r="N12" s="65">
        <v>1446331.6174999999</v>
      </c>
      <c r="O12" s="65">
        <v>13976823.872199999</v>
      </c>
      <c r="P12" s="65">
        <v>2369</v>
      </c>
      <c r="Q12" s="65">
        <v>2219</v>
      </c>
      <c r="R12" s="66">
        <v>6.7598017124830898</v>
      </c>
      <c r="S12" s="65">
        <v>107.255204516674</v>
      </c>
      <c r="T12" s="65">
        <v>105.978681523209</v>
      </c>
      <c r="U12" s="67">
        <v>1.19017347383511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460516.95730000001</v>
      </c>
      <c r="E13" s="65">
        <v>359297.91139999998</v>
      </c>
      <c r="F13" s="66">
        <v>128.171342690416</v>
      </c>
      <c r="G13" s="65">
        <v>1201942.0734000001</v>
      </c>
      <c r="H13" s="66">
        <v>-61.685594714451597</v>
      </c>
      <c r="I13" s="65">
        <v>70496.503200000006</v>
      </c>
      <c r="J13" s="66">
        <v>15.308123204261401</v>
      </c>
      <c r="K13" s="65">
        <v>160392.57060000001</v>
      </c>
      <c r="L13" s="66">
        <v>13.344450963954399</v>
      </c>
      <c r="M13" s="66">
        <v>-0.56047525807283305</v>
      </c>
      <c r="N13" s="65">
        <v>3429329.5221000002</v>
      </c>
      <c r="O13" s="65">
        <v>21454289.9531</v>
      </c>
      <c r="P13" s="65">
        <v>14605</v>
      </c>
      <c r="Q13" s="65">
        <v>15827</v>
      </c>
      <c r="R13" s="66">
        <v>-7.7209831300941403</v>
      </c>
      <c r="S13" s="65">
        <v>31.531458904484801</v>
      </c>
      <c r="T13" s="65">
        <v>30.741719201364798</v>
      </c>
      <c r="U13" s="67">
        <v>2.50460882736916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206512.08410000001</v>
      </c>
      <c r="E14" s="65">
        <v>131703.03769999999</v>
      </c>
      <c r="F14" s="66">
        <v>156.801306717317</v>
      </c>
      <c r="G14" s="65">
        <v>703141.42220000003</v>
      </c>
      <c r="H14" s="66">
        <v>-70.630078447965502</v>
      </c>
      <c r="I14" s="65">
        <v>32437.7271</v>
      </c>
      <c r="J14" s="66">
        <v>15.7074232441975</v>
      </c>
      <c r="K14" s="65">
        <v>109705.11629999999</v>
      </c>
      <c r="L14" s="66">
        <v>15.6021410254502</v>
      </c>
      <c r="M14" s="66">
        <v>-0.704318921541492</v>
      </c>
      <c r="N14" s="65">
        <v>1354896.0874000001</v>
      </c>
      <c r="O14" s="65">
        <v>10781330.793199999</v>
      </c>
      <c r="P14" s="65">
        <v>5199</v>
      </c>
      <c r="Q14" s="65">
        <v>3527</v>
      </c>
      <c r="R14" s="66">
        <v>47.405727246952097</v>
      </c>
      <c r="S14" s="65">
        <v>39.721501077130199</v>
      </c>
      <c r="T14" s="65">
        <v>44.857609951800399</v>
      </c>
      <c r="U14" s="67">
        <v>-12.930299045590001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113432.3509</v>
      </c>
      <c r="E15" s="65">
        <v>90986.419099999999</v>
      </c>
      <c r="F15" s="66">
        <v>124.66954081941699</v>
      </c>
      <c r="G15" s="65">
        <v>387327.30200000003</v>
      </c>
      <c r="H15" s="66">
        <v>-70.714083331001603</v>
      </c>
      <c r="I15" s="65">
        <v>11141.107099999999</v>
      </c>
      <c r="J15" s="66">
        <v>9.8218074575760195</v>
      </c>
      <c r="K15" s="65">
        <v>33536.356200000002</v>
      </c>
      <c r="L15" s="66">
        <v>8.6584023452082892</v>
      </c>
      <c r="M15" s="66">
        <v>-0.66779017274393104</v>
      </c>
      <c r="N15" s="65">
        <v>764981.38520000002</v>
      </c>
      <c r="O15" s="65">
        <v>6572405.6057000002</v>
      </c>
      <c r="P15" s="65">
        <v>3609</v>
      </c>
      <c r="Q15" s="65">
        <v>3577</v>
      </c>
      <c r="R15" s="66">
        <v>0.89460441710931304</v>
      </c>
      <c r="S15" s="65">
        <v>31.430410335272899</v>
      </c>
      <c r="T15" s="65">
        <v>27.6475738887336</v>
      </c>
      <c r="U15" s="67">
        <v>12.035593573826301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1132643.8492000001</v>
      </c>
      <c r="E16" s="65">
        <v>733101.5196</v>
      </c>
      <c r="F16" s="66">
        <v>154.500273006936</v>
      </c>
      <c r="G16" s="65">
        <v>3788892.8401000001</v>
      </c>
      <c r="H16" s="66">
        <v>-70.106205242529199</v>
      </c>
      <c r="I16" s="65">
        <v>65364.987399999998</v>
      </c>
      <c r="J16" s="66">
        <v>5.7710097879548004</v>
      </c>
      <c r="K16" s="65">
        <v>253141.46</v>
      </c>
      <c r="L16" s="66">
        <v>6.6811459358486101</v>
      </c>
      <c r="M16" s="66">
        <v>-0.74178474201736799</v>
      </c>
      <c r="N16" s="65">
        <v>13868927.7785</v>
      </c>
      <c r="O16" s="65">
        <v>62279512.5</v>
      </c>
      <c r="P16" s="65">
        <v>52431</v>
      </c>
      <c r="Q16" s="65">
        <v>59374</v>
      </c>
      <c r="R16" s="66">
        <v>-11.693670630242201</v>
      </c>
      <c r="S16" s="65">
        <v>21.602560492838201</v>
      </c>
      <c r="T16" s="65">
        <v>20.735381109576601</v>
      </c>
      <c r="U16" s="67">
        <v>4.0142435131664804</v>
      </c>
      <c r="V16" s="52"/>
      <c r="W16" s="52"/>
    </row>
    <row r="17" spans="1:21" ht="12" thickBot="1">
      <c r="A17" s="50"/>
      <c r="B17" s="39" t="s">
        <v>15</v>
      </c>
      <c r="C17" s="40"/>
      <c r="D17" s="65">
        <v>1461620.6429000001</v>
      </c>
      <c r="E17" s="65">
        <v>823172.85369999998</v>
      </c>
      <c r="F17" s="66">
        <v>177.55938334583101</v>
      </c>
      <c r="G17" s="65">
        <v>5950455.9282999998</v>
      </c>
      <c r="H17" s="66">
        <v>-75.4368293705257</v>
      </c>
      <c r="I17" s="65">
        <v>-24702.570599999999</v>
      </c>
      <c r="J17" s="66">
        <v>-1.6900808510057499</v>
      </c>
      <c r="K17" s="65">
        <v>346324.96059999999</v>
      </c>
      <c r="L17" s="66">
        <v>5.8201415954179199</v>
      </c>
      <c r="M17" s="66">
        <v>-1.07132772225601</v>
      </c>
      <c r="N17" s="65">
        <v>19417080.306299999</v>
      </c>
      <c r="O17" s="65">
        <v>87449052.546000004</v>
      </c>
      <c r="P17" s="65">
        <v>15734</v>
      </c>
      <c r="Q17" s="65">
        <v>17381</v>
      </c>
      <c r="R17" s="66">
        <v>-9.4758644496864406</v>
      </c>
      <c r="S17" s="65">
        <v>92.895680875810299</v>
      </c>
      <c r="T17" s="65">
        <v>92.694655911627606</v>
      </c>
      <c r="U17" s="67">
        <v>0.216398612171703</v>
      </c>
    </row>
    <row r="18" spans="1:21" ht="12" thickBot="1">
      <c r="A18" s="50"/>
      <c r="B18" s="39" t="s">
        <v>16</v>
      </c>
      <c r="C18" s="40"/>
      <c r="D18" s="65">
        <v>2649853.2494999999</v>
      </c>
      <c r="E18" s="65">
        <v>2164902.2376000001</v>
      </c>
      <c r="F18" s="66">
        <v>122.400596363077</v>
      </c>
      <c r="G18" s="65">
        <v>15254678.543099999</v>
      </c>
      <c r="H18" s="66">
        <v>-82.629242287779405</v>
      </c>
      <c r="I18" s="65">
        <v>320100.46350000001</v>
      </c>
      <c r="J18" s="66">
        <v>12.079931730574099</v>
      </c>
      <c r="K18" s="65">
        <v>1544055.1998000001</v>
      </c>
      <c r="L18" s="66">
        <v>10.1218468513609</v>
      </c>
      <c r="M18" s="66">
        <v>-0.79268845858524895</v>
      </c>
      <c r="N18" s="65">
        <v>25253789.392000001</v>
      </c>
      <c r="O18" s="65">
        <v>193339185.43200001</v>
      </c>
      <c r="P18" s="65">
        <v>98653</v>
      </c>
      <c r="Q18" s="65">
        <v>109102</v>
      </c>
      <c r="R18" s="66">
        <v>-9.5772763102417908</v>
      </c>
      <c r="S18" s="65">
        <v>26.860341292206002</v>
      </c>
      <c r="T18" s="65">
        <v>27.331323775916101</v>
      </c>
      <c r="U18" s="67">
        <v>-1.7534493645721601</v>
      </c>
    </row>
    <row r="19" spans="1:21" ht="12" thickBot="1">
      <c r="A19" s="50"/>
      <c r="B19" s="39" t="s">
        <v>17</v>
      </c>
      <c r="C19" s="40"/>
      <c r="D19" s="65">
        <v>893062.76690000005</v>
      </c>
      <c r="E19" s="65">
        <v>828009.10100000002</v>
      </c>
      <c r="F19" s="66">
        <v>107.85663657820101</v>
      </c>
      <c r="G19" s="65">
        <v>2845074.8798000002</v>
      </c>
      <c r="H19" s="66">
        <v>-68.610219251495394</v>
      </c>
      <c r="I19" s="65">
        <v>126180.1611</v>
      </c>
      <c r="J19" s="66">
        <v>14.128924167110499</v>
      </c>
      <c r="K19" s="65">
        <v>397073.10619999998</v>
      </c>
      <c r="L19" s="66">
        <v>13.9565081052599</v>
      </c>
      <c r="M19" s="66">
        <v>-0.682224358361745</v>
      </c>
      <c r="N19" s="65">
        <v>11084636.053099999</v>
      </c>
      <c r="O19" s="65">
        <v>52670016.690300003</v>
      </c>
      <c r="P19" s="65">
        <v>16968</v>
      </c>
      <c r="Q19" s="65">
        <v>19405</v>
      </c>
      <c r="R19" s="66">
        <v>-12.558618912651401</v>
      </c>
      <c r="S19" s="65">
        <v>52.632176267090998</v>
      </c>
      <c r="T19" s="65">
        <v>55.020956531821703</v>
      </c>
      <c r="U19" s="67">
        <v>-4.5386309937260396</v>
      </c>
    </row>
    <row r="20" spans="1:21" ht="12" thickBot="1">
      <c r="A20" s="50"/>
      <c r="B20" s="39" t="s">
        <v>18</v>
      </c>
      <c r="C20" s="40"/>
      <c r="D20" s="65">
        <v>780731.75950000004</v>
      </c>
      <c r="E20" s="65">
        <v>1244503.2756000001</v>
      </c>
      <c r="F20" s="66">
        <v>62.7344077598826</v>
      </c>
      <c r="G20" s="65">
        <v>3106405.9563000002</v>
      </c>
      <c r="H20" s="66">
        <v>-74.867040223232095</v>
      </c>
      <c r="I20" s="65">
        <v>79469.487399999998</v>
      </c>
      <c r="J20" s="66">
        <v>10.1788465030415</v>
      </c>
      <c r="K20" s="65">
        <v>330510.09820000001</v>
      </c>
      <c r="L20" s="66">
        <v>10.639629940501001</v>
      </c>
      <c r="M20" s="66">
        <v>-0.75955503982238104</v>
      </c>
      <c r="N20" s="65">
        <v>7765701.8706999999</v>
      </c>
      <c r="O20" s="65">
        <v>74602702.407299995</v>
      </c>
      <c r="P20" s="65">
        <v>31981</v>
      </c>
      <c r="Q20" s="65">
        <v>33724</v>
      </c>
      <c r="R20" s="66">
        <v>-5.1684260467323</v>
      </c>
      <c r="S20" s="65">
        <v>24.412362324505199</v>
      </c>
      <c r="T20" s="65">
        <v>23.602043526865099</v>
      </c>
      <c r="U20" s="67">
        <v>3.3192969482786898</v>
      </c>
    </row>
    <row r="21" spans="1:21" ht="12" thickBot="1">
      <c r="A21" s="50"/>
      <c r="B21" s="39" t="s">
        <v>19</v>
      </c>
      <c r="C21" s="40"/>
      <c r="D21" s="65">
        <v>581287.58149999997</v>
      </c>
      <c r="E21" s="65">
        <v>413736.12079999998</v>
      </c>
      <c r="F21" s="66">
        <v>140.497179790834</v>
      </c>
      <c r="G21" s="65">
        <v>2234710.7475000001</v>
      </c>
      <c r="H21" s="66">
        <v>-73.988240663795395</v>
      </c>
      <c r="I21" s="65">
        <v>59925.792500000003</v>
      </c>
      <c r="J21" s="66">
        <v>10.309147211671499</v>
      </c>
      <c r="K21" s="65">
        <v>278675.52370000002</v>
      </c>
      <c r="L21" s="66">
        <v>12.4703174230382</v>
      </c>
      <c r="M21" s="66">
        <v>-0.78496212475225702</v>
      </c>
      <c r="N21" s="65">
        <v>6484922.1698000003</v>
      </c>
      <c r="O21" s="65">
        <v>30017454.201299999</v>
      </c>
      <c r="P21" s="65">
        <v>36838</v>
      </c>
      <c r="Q21" s="65">
        <v>39062</v>
      </c>
      <c r="R21" s="66">
        <v>-5.69351287696482</v>
      </c>
      <c r="S21" s="65">
        <v>15.779564077854401</v>
      </c>
      <c r="T21" s="65">
        <v>16.7454943141672</v>
      </c>
      <c r="U21" s="67">
        <v>-6.1214000053933901</v>
      </c>
    </row>
    <row r="22" spans="1:21" ht="12" thickBot="1">
      <c r="A22" s="50"/>
      <c r="B22" s="39" t="s">
        <v>20</v>
      </c>
      <c r="C22" s="40"/>
      <c r="D22" s="65">
        <v>1682566.7993000001</v>
      </c>
      <c r="E22" s="65">
        <v>1144625.4612</v>
      </c>
      <c r="F22" s="66">
        <v>146.997149402568</v>
      </c>
      <c r="G22" s="65">
        <v>4494402.3272000002</v>
      </c>
      <c r="H22" s="66">
        <v>-62.5630578482671</v>
      </c>
      <c r="I22" s="65">
        <v>213119.84479999999</v>
      </c>
      <c r="J22" s="66">
        <v>12.6663526754875</v>
      </c>
      <c r="K22" s="65">
        <v>687229.38419999997</v>
      </c>
      <c r="L22" s="66">
        <v>15.290784717712199</v>
      </c>
      <c r="M22" s="66">
        <v>-0.68988543025107796</v>
      </c>
      <c r="N22" s="65">
        <v>14710289.704299999</v>
      </c>
      <c r="O22" s="65">
        <v>72519352.463200003</v>
      </c>
      <c r="P22" s="65">
        <v>77331</v>
      </c>
      <c r="Q22" s="65">
        <v>82980</v>
      </c>
      <c r="R22" s="66">
        <v>-6.8076644974692702</v>
      </c>
      <c r="S22" s="65">
        <v>21.757985792243701</v>
      </c>
      <c r="T22" s="65">
        <v>22.617072518679201</v>
      </c>
      <c r="U22" s="67">
        <v>-3.9483743331688101</v>
      </c>
    </row>
    <row r="23" spans="1:21" ht="12" thickBot="1">
      <c r="A23" s="50"/>
      <c r="B23" s="39" t="s">
        <v>21</v>
      </c>
      <c r="C23" s="40"/>
      <c r="D23" s="65">
        <v>2380141.3561</v>
      </c>
      <c r="E23" s="65">
        <v>2587417.5136000002</v>
      </c>
      <c r="F23" s="66">
        <v>91.989071867585594</v>
      </c>
      <c r="G23" s="65">
        <v>4508157.5598999998</v>
      </c>
      <c r="H23" s="66">
        <v>-47.203678565467101</v>
      </c>
      <c r="I23" s="65">
        <v>184204.20180000001</v>
      </c>
      <c r="J23" s="66">
        <v>7.7392126870073499</v>
      </c>
      <c r="K23" s="65">
        <v>567013.41489999997</v>
      </c>
      <c r="L23" s="66">
        <v>12.5774977330778</v>
      </c>
      <c r="M23" s="66">
        <v>-0.67513255073076806</v>
      </c>
      <c r="N23" s="65">
        <v>15832054.7184</v>
      </c>
      <c r="O23" s="65">
        <v>127905339.5967</v>
      </c>
      <c r="P23" s="65">
        <v>77375</v>
      </c>
      <c r="Q23" s="65">
        <v>82931</v>
      </c>
      <c r="R23" s="66">
        <v>-6.6995454052163899</v>
      </c>
      <c r="S23" s="65">
        <v>30.761116072374801</v>
      </c>
      <c r="T23" s="65">
        <v>29.887850898940101</v>
      </c>
      <c r="U23" s="67">
        <v>2.8388604996648801</v>
      </c>
    </row>
    <row r="24" spans="1:21" ht="12" thickBot="1">
      <c r="A24" s="50"/>
      <c r="B24" s="39" t="s">
        <v>22</v>
      </c>
      <c r="C24" s="40"/>
      <c r="D24" s="65">
        <v>346882.50579999998</v>
      </c>
      <c r="E24" s="65">
        <v>303071.43900000001</v>
      </c>
      <c r="F24" s="66">
        <v>114.455689702915</v>
      </c>
      <c r="G24" s="65">
        <v>1687324.3658</v>
      </c>
      <c r="H24" s="66">
        <v>-79.441859974828603</v>
      </c>
      <c r="I24" s="65">
        <v>65581.739300000001</v>
      </c>
      <c r="J24" s="66">
        <v>18.9060382704373</v>
      </c>
      <c r="K24" s="65">
        <v>278791.73700000002</v>
      </c>
      <c r="L24" s="66">
        <v>16.522711498202</v>
      </c>
      <c r="M24" s="66">
        <v>-0.76476440799247902</v>
      </c>
      <c r="N24" s="65">
        <v>3303357.3876</v>
      </c>
      <c r="O24" s="65">
        <v>20560030.882300001</v>
      </c>
      <c r="P24" s="65">
        <v>28381</v>
      </c>
      <c r="Q24" s="65">
        <v>28278</v>
      </c>
      <c r="R24" s="66">
        <v>0.36424075252847699</v>
      </c>
      <c r="S24" s="65">
        <v>12.2223496635073</v>
      </c>
      <c r="T24" s="65">
        <v>13.007319630101099</v>
      </c>
      <c r="U24" s="67">
        <v>-6.4224145782506801</v>
      </c>
    </row>
    <row r="25" spans="1:21" ht="12" thickBot="1">
      <c r="A25" s="50"/>
      <c r="B25" s="39" t="s">
        <v>23</v>
      </c>
      <c r="C25" s="40"/>
      <c r="D25" s="65">
        <v>322523.18479999999</v>
      </c>
      <c r="E25" s="65">
        <v>268494.88419999997</v>
      </c>
      <c r="F25" s="66">
        <v>120.122655506447</v>
      </c>
      <c r="G25" s="65">
        <v>1793802.4394</v>
      </c>
      <c r="H25" s="66">
        <v>-82.020139023343106</v>
      </c>
      <c r="I25" s="65">
        <v>31844.327399999998</v>
      </c>
      <c r="J25" s="66">
        <v>9.87350023216068</v>
      </c>
      <c r="K25" s="65">
        <v>236518.11120000001</v>
      </c>
      <c r="L25" s="66">
        <v>13.1852932076016</v>
      </c>
      <c r="M25" s="66">
        <v>-0.86536199177968098</v>
      </c>
      <c r="N25" s="65">
        <v>2942379.9685999998</v>
      </c>
      <c r="O25" s="65">
        <v>24408191.920299999</v>
      </c>
      <c r="P25" s="65">
        <v>18157</v>
      </c>
      <c r="Q25" s="65">
        <v>18243</v>
      </c>
      <c r="R25" s="66">
        <v>-0.47141369292331697</v>
      </c>
      <c r="S25" s="65">
        <v>17.763021688604901</v>
      </c>
      <c r="T25" s="65">
        <v>17.8711020775092</v>
      </c>
      <c r="U25" s="67">
        <v>-0.60845722534679103</v>
      </c>
    </row>
    <row r="26" spans="1:21" ht="12" thickBot="1">
      <c r="A26" s="50"/>
      <c r="B26" s="39" t="s">
        <v>24</v>
      </c>
      <c r="C26" s="40"/>
      <c r="D26" s="65">
        <v>412582.0981</v>
      </c>
      <c r="E26" s="65">
        <v>459622.33069999999</v>
      </c>
      <c r="F26" s="66">
        <v>89.765459713770198</v>
      </c>
      <c r="G26" s="65">
        <v>2211826.8928</v>
      </c>
      <c r="H26" s="66">
        <v>-81.346546628805001</v>
      </c>
      <c r="I26" s="65">
        <v>100305.33930000001</v>
      </c>
      <c r="J26" s="66">
        <v>24.3116072563305</v>
      </c>
      <c r="K26" s="65">
        <v>491535.58189999999</v>
      </c>
      <c r="L26" s="66">
        <v>22.223058391235799</v>
      </c>
      <c r="M26" s="66">
        <v>-0.795934733936705</v>
      </c>
      <c r="N26" s="65">
        <v>3391569.8221</v>
      </c>
      <c r="O26" s="65">
        <v>43065012.062700003</v>
      </c>
      <c r="P26" s="65">
        <v>30732</v>
      </c>
      <c r="Q26" s="65">
        <v>31662</v>
      </c>
      <c r="R26" s="66">
        <v>-2.93727496683722</v>
      </c>
      <c r="S26" s="65">
        <v>13.425162635038401</v>
      </c>
      <c r="T26" s="65">
        <v>13.8780643705388</v>
      </c>
      <c r="U26" s="67">
        <v>-3.3735288563163501</v>
      </c>
    </row>
    <row r="27" spans="1:21" ht="12" thickBot="1">
      <c r="A27" s="50"/>
      <c r="B27" s="39" t="s">
        <v>25</v>
      </c>
      <c r="C27" s="40"/>
      <c r="D27" s="65">
        <v>258422.03080000001</v>
      </c>
      <c r="E27" s="65">
        <v>281788.38260000001</v>
      </c>
      <c r="F27" s="66">
        <v>91.707837071065995</v>
      </c>
      <c r="G27" s="65">
        <v>735136.97519999999</v>
      </c>
      <c r="H27" s="66">
        <v>-64.847091152000104</v>
      </c>
      <c r="I27" s="65">
        <v>75817.718500000003</v>
      </c>
      <c r="J27" s="66">
        <v>29.338720953972199</v>
      </c>
      <c r="K27" s="65">
        <v>342405.60200000001</v>
      </c>
      <c r="L27" s="66">
        <v>46.577116041108603</v>
      </c>
      <c r="M27" s="66">
        <v>-0.77857337012844796</v>
      </c>
      <c r="N27" s="65">
        <v>1953276.2522</v>
      </c>
      <c r="O27" s="65">
        <v>13103428.3091</v>
      </c>
      <c r="P27" s="65">
        <v>31418</v>
      </c>
      <c r="Q27" s="65">
        <v>32760</v>
      </c>
      <c r="R27" s="66">
        <v>-4.0964590964590899</v>
      </c>
      <c r="S27" s="65">
        <v>8.2252858488764407</v>
      </c>
      <c r="T27" s="65">
        <v>8.4161956990232003</v>
      </c>
      <c r="U27" s="67">
        <v>-2.3210117393408001</v>
      </c>
    </row>
    <row r="28" spans="1:21" ht="12" thickBot="1">
      <c r="A28" s="50"/>
      <c r="B28" s="39" t="s">
        <v>26</v>
      </c>
      <c r="C28" s="40"/>
      <c r="D28" s="65">
        <v>693051.82770000002</v>
      </c>
      <c r="E28" s="65">
        <v>835481.0551</v>
      </c>
      <c r="F28" s="66">
        <v>82.952428839579994</v>
      </c>
      <c r="G28" s="65">
        <v>3265508.8938000002</v>
      </c>
      <c r="H28" s="66">
        <v>-78.776605722438802</v>
      </c>
      <c r="I28" s="65">
        <v>70435.597500000003</v>
      </c>
      <c r="J28" s="66">
        <v>10.1631068103163</v>
      </c>
      <c r="K28" s="65">
        <v>296108.14020000002</v>
      </c>
      <c r="L28" s="66">
        <v>9.0677486979808997</v>
      </c>
      <c r="M28" s="66">
        <v>-0.76212880384704795</v>
      </c>
      <c r="N28" s="65">
        <v>4958938.9823000003</v>
      </c>
      <c r="O28" s="65">
        <v>56199583.179099999</v>
      </c>
      <c r="P28" s="65">
        <v>32876</v>
      </c>
      <c r="Q28" s="65">
        <v>32252</v>
      </c>
      <c r="R28" s="66">
        <v>1.93476373558228</v>
      </c>
      <c r="S28" s="65">
        <v>21.080783176177199</v>
      </c>
      <c r="T28" s="65">
        <v>21.123800412377499</v>
      </c>
      <c r="U28" s="67">
        <v>-0.20405900407431901</v>
      </c>
    </row>
    <row r="29" spans="1:21" ht="12" thickBot="1">
      <c r="A29" s="50"/>
      <c r="B29" s="39" t="s">
        <v>27</v>
      </c>
      <c r="C29" s="40"/>
      <c r="D29" s="65">
        <v>799610.73459999997</v>
      </c>
      <c r="E29" s="65">
        <v>654631.86880000005</v>
      </c>
      <c r="F29" s="66">
        <v>122.14662510484899</v>
      </c>
      <c r="G29" s="65">
        <v>1933922.6953</v>
      </c>
      <c r="H29" s="66">
        <v>-58.653428260432101</v>
      </c>
      <c r="I29" s="65">
        <v>153494.23670000001</v>
      </c>
      <c r="J29" s="66">
        <v>19.1961200691965</v>
      </c>
      <c r="K29" s="65">
        <v>561201.51769999997</v>
      </c>
      <c r="L29" s="66">
        <v>29.018818542431099</v>
      </c>
      <c r="M29" s="66">
        <v>-0.72648998290476297</v>
      </c>
      <c r="N29" s="65">
        <v>5479267.2094999999</v>
      </c>
      <c r="O29" s="65">
        <v>30479431.215799998</v>
      </c>
      <c r="P29" s="65">
        <v>83884</v>
      </c>
      <c r="Q29" s="65">
        <v>82900</v>
      </c>
      <c r="R29" s="66">
        <v>1.1869722557297899</v>
      </c>
      <c r="S29" s="65">
        <v>9.5323391183062292</v>
      </c>
      <c r="T29" s="65">
        <v>9.3914445054282307</v>
      </c>
      <c r="U29" s="67">
        <v>1.4780696650565699</v>
      </c>
    </row>
    <row r="30" spans="1:21" ht="12" thickBot="1">
      <c r="A30" s="50"/>
      <c r="B30" s="39" t="s">
        <v>28</v>
      </c>
      <c r="C30" s="40"/>
      <c r="D30" s="65">
        <v>862272.60629999998</v>
      </c>
      <c r="E30" s="65">
        <v>880514.02139999997</v>
      </c>
      <c r="F30" s="66">
        <v>97.928322019109203</v>
      </c>
      <c r="G30" s="65">
        <v>4018474.2817000002</v>
      </c>
      <c r="H30" s="66">
        <v>-78.5422887928694</v>
      </c>
      <c r="I30" s="65">
        <v>123900.6695</v>
      </c>
      <c r="J30" s="66">
        <v>14.369083349598201</v>
      </c>
      <c r="K30" s="65">
        <v>751987.09699999995</v>
      </c>
      <c r="L30" s="66">
        <v>18.7132489667664</v>
      </c>
      <c r="M30" s="66">
        <v>-0.83523564434244502</v>
      </c>
      <c r="N30" s="65">
        <v>8000060.3354000002</v>
      </c>
      <c r="O30" s="65">
        <v>61177708.950999998</v>
      </c>
      <c r="P30" s="65">
        <v>47095</v>
      </c>
      <c r="Q30" s="65">
        <v>49679</v>
      </c>
      <c r="R30" s="66">
        <v>-5.20139294269209</v>
      </c>
      <c r="S30" s="65">
        <v>18.309217672789</v>
      </c>
      <c r="T30" s="65">
        <v>18.696874482175598</v>
      </c>
      <c r="U30" s="67">
        <v>-2.1172767526962901</v>
      </c>
    </row>
    <row r="31" spans="1:21" ht="12" thickBot="1">
      <c r="A31" s="50"/>
      <c r="B31" s="39" t="s">
        <v>29</v>
      </c>
      <c r="C31" s="40"/>
      <c r="D31" s="65">
        <v>432479.8175</v>
      </c>
      <c r="E31" s="65">
        <v>803458.36899999995</v>
      </c>
      <c r="F31" s="66">
        <v>53.827283924899902</v>
      </c>
      <c r="G31" s="65">
        <v>1241134.9539000001</v>
      </c>
      <c r="H31" s="66">
        <v>-65.154488950534798</v>
      </c>
      <c r="I31" s="65">
        <v>25885.5167</v>
      </c>
      <c r="J31" s="66">
        <v>5.98536987220219</v>
      </c>
      <c r="K31" s="65">
        <v>81157.511599999998</v>
      </c>
      <c r="L31" s="66">
        <v>6.5389755839991404</v>
      </c>
      <c r="M31" s="66">
        <v>-0.68104595385351896</v>
      </c>
      <c r="N31" s="65">
        <v>2526855.9112999998</v>
      </c>
      <c r="O31" s="65">
        <v>69647339.740999997</v>
      </c>
      <c r="P31" s="65">
        <v>18715</v>
      </c>
      <c r="Q31" s="65">
        <v>19168</v>
      </c>
      <c r="R31" s="66">
        <v>-2.3633138564273701</v>
      </c>
      <c r="S31" s="65">
        <v>23.108726556238299</v>
      </c>
      <c r="T31" s="65">
        <v>23.607462713898201</v>
      </c>
      <c r="U31" s="67">
        <v>-2.15821566993796</v>
      </c>
    </row>
    <row r="32" spans="1:21" ht="12" thickBot="1">
      <c r="A32" s="50"/>
      <c r="B32" s="39" t="s">
        <v>30</v>
      </c>
      <c r="C32" s="40"/>
      <c r="D32" s="65">
        <v>167876.31400000001</v>
      </c>
      <c r="E32" s="65">
        <v>183396.61840000001</v>
      </c>
      <c r="F32" s="66">
        <v>91.537300668134904</v>
      </c>
      <c r="G32" s="65">
        <v>433361.76799999998</v>
      </c>
      <c r="H32" s="66">
        <v>-61.261854091383498</v>
      </c>
      <c r="I32" s="65">
        <v>43702.521999999997</v>
      </c>
      <c r="J32" s="66">
        <v>26.032571813555499</v>
      </c>
      <c r="K32" s="65">
        <v>102239.15399999999</v>
      </c>
      <c r="L32" s="66">
        <v>23.5921028455837</v>
      </c>
      <c r="M32" s="66">
        <v>-0.57254613041888003</v>
      </c>
      <c r="N32" s="65">
        <v>1214037.0978000001</v>
      </c>
      <c r="O32" s="65">
        <v>7019240.4446</v>
      </c>
      <c r="P32" s="65">
        <v>28208</v>
      </c>
      <c r="Q32" s="65">
        <v>28409</v>
      </c>
      <c r="R32" s="66">
        <v>-0.70752226407124796</v>
      </c>
      <c r="S32" s="65">
        <v>5.95137244753262</v>
      </c>
      <c r="T32" s="65">
        <v>5.9676157978105504</v>
      </c>
      <c r="U32" s="67">
        <v>-0.27293452764281101</v>
      </c>
    </row>
    <row r="33" spans="1:21" ht="12" thickBot="1">
      <c r="A33" s="50"/>
      <c r="B33" s="39" t="s">
        <v>31</v>
      </c>
      <c r="C33" s="40"/>
      <c r="D33" s="65">
        <v>76.9238</v>
      </c>
      <c r="E33" s="68"/>
      <c r="F33" s="68"/>
      <c r="G33" s="65">
        <v>605.90499999999997</v>
      </c>
      <c r="H33" s="66">
        <v>-87.304313382461004</v>
      </c>
      <c r="I33" s="65">
        <v>14.978400000000001</v>
      </c>
      <c r="J33" s="66">
        <v>19.471736965672498</v>
      </c>
      <c r="K33" s="65">
        <v>114.5675</v>
      </c>
      <c r="L33" s="66">
        <v>18.908492255386601</v>
      </c>
      <c r="M33" s="66">
        <v>-0.86926135247779701</v>
      </c>
      <c r="N33" s="65">
        <v>1028.9123</v>
      </c>
      <c r="O33" s="65">
        <v>2657.8184999999999</v>
      </c>
      <c r="P33" s="65">
        <v>17</v>
      </c>
      <c r="Q33" s="65">
        <v>20</v>
      </c>
      <c r="R33" s="66">
        <v>-15</v>
      </c>
      <c r="S33" s="65">
        <v>4.5249294117647096</v>
      </c>
      <c r="T33" s="65">
        <v>7.1154000000000002</v>
      </c>
      <c r="U33" s="67">
        <v>-57.248861860698497</v>
      </c>
    </row>
    <row r="34" spans="1:21" ht="12" thickBot="1">
      <c r="A34" s="50"/>
      <c r="B34" s="39" t="s">
        <v>36</v>
      </c>
      <c r="C34" s="40"/>
      <c r="D34" s="65">
        <v>1</v>
      </c>
      <c r="E34" s="68"/>
      <c r="F34" s="68"/>
      <c r="G34" s="68"/>
      <c r="H34" s="68"/>
      <c r="I34" s="65">
        <v>0</v>
      </c>
      <c r="J34" s="66">
        <v>0</v>
      </c>
      <c r="K34" s="68"/>
      <c r="L34" s="68"/>
      <c r="M34" s="68"/>
      <c r="N34" s="65">
        <v>1</v>
      </c>
      <c r="O34" s="65">
        <v>1</v>
      </c>
      <c r="P34" s="65">
        <v>1</v>
      </c>
      <c r="Q34" s="68"/>
      <c r="R34" s="68"/>
      <c r="S34" s="65">
        <v>1</v>
      </c>
      <c r="T34" s="68"/>
      <c r="U34" s="69"/>
    </row>
    <row r="35" spans="1:21" ht="12" thickBot="1">
      <c r="A35" s="50"/>
      <c r="B35" s="39" t="s">
        <v>32</v>
      </c>
      <c r="C35" s="40"/>
      <c r="D35" s="65">
        <v>117322.9042</v>
      </c>
      <c r="E35" s="65">
        <v>117147.2151</v>
      </c>
      <c r="F35" s="66">
        <v>100.149972920696</v>
      </c>
      <c r="G35" s="65">
        <v>854079.50910000002</v>
      </c>
      <c r="H35" s="66">
        <v>-86.263233931975407</v>
      </c>
      <c r="I35" s="65">
        <v>16336.133599999999</v>
      </c>
      <c r="J35" s="66">
        <v>13.9240787733586</v>
      </c>
      <c r="K35" s="65">
        <v>123849.432</v>
      </c>
      <c r="L35" s="66">
        <v>14.5009253448205</v>
      </c>
      <c r="M35" s="66">
        <v>-0.86809682259988097</v>
      </c>
      <c r="N35" s="65">
        <v>1124231.3558</v>
      </c>
      <c r="O35" s="65">
        <v>14966955.681399999</v>
      </c>
      <c r="P35" s="65">
        <v>6321</v>
      </c>
      <c r="Q35" s="65">
        <v>6014</v>
      </c>
      <c r="R35" s="66">
        <v>5.10475557033587</v>
      </c>
      <c r="S35" s="65">
        <v>18.5608138269261</v>
      </c>
      <c r="T35" s="65">
        <v>19.767692151646202</v>
      </c>
      <c r="U35" s="67">
        <v>-6.5022920652823197</v>
      </c>
    </row>
    <row r="36" spans="1:21" ht="12" thickBot="1">
      <c r="A36" s="50"/>
      <c r="B36" s="39" t="s">
        <v>37</v>
      </c>
      <c r="C36" s="40"/>
      <c r="D36" s="68"/>
      <c r="E36" s="65">
        <v>423360.18329999998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66350.684999999998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39</v>
      </c>
      <c r="C38" s="40"/>
      <c r="D38" s="68"/>
      <c r="E38" s="65">
        <v>186534.71950000001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thickBot="1">
      <c r="A39" s="50"/>
      <c r="B39" s="39" t="s">
        <v>33</v>
      </c>
      <c r="C39" s="40"/>
      <c r="D39" s="65">
        <v>378764.95520000003</v>
      </c>
      <c r="E39" s="65">
        <v>430942.16639999999</v>
      </c>
      <c r="F39" s="66">
        <v>87.892293846323398</v>
      </c>
      <c r="G39" s="65">
        <v>928517.348</v>
      </c>
      <c r="H39" s="66">
        <v>-59.207552124271103</v>
      </c>
      <c r="I39" s="65">
        <v>20519.111700000001</v>
      </c>
      <c r="J39" s="66">
        <v>5.4173733388732499</v>
      </c>
      <c r="K39" s="65">
        <v>49050.502</v>
      </c>
      <c r="L39" s="66">
        <v>5.28266941976403</v>
      </c>
      <c r="M39" s="66">
        <v>-0.58167376757938205</v>
      </c>
      <c r="N39" s="65">
        <v>3105722.213</v>
      </c>
      <c r="O39" s="65">
        <v>15652903.560900001</v>
      </c>
      <c r="P39" s="65">
        <v>560</v>
      </c>
      <c r="Q39" s="65">
        <v>592</v>
      </c>
      <c r="R39" s="66">
        <v>-5.4054054054054097</v>
      </c>
      <c r="S39" s="65">
        <v>676.36599142857096</v>
      </c>
      <c r="T39" s="65">
        <v>650.41291131756805</v>
      </c>
      <c r="U39" s="67">
        <v>3.83713558042556</v>
      </c>
    </row>
    <row r="40" spans="1:21" ht="12" thickBot="1">
      <c r="A40" s="50"/>
      <c r="B40" s="39" t="s">
        <v>34</v>
      </c>
      <c r="C40" s="40"/>
      <c r="D40" s="65">
        <v>691076.58680000005</v>
      </c>
      <c r="E40" s="65">
        <v>480855.19380000001</v>
      </c>
      <c r="F40" s="66">
        <v>143.718232788276</v>
      </c>
      <c r="G40" s="65">
        <v>2111937.3406000002</v>
      </c>
      <c r="H40" s="66">
        <v>-67.277599883542706</v>
      </c>
      <c r="I40" s="65">
        <v>47400.6201</v>
      </c>
      <c r="J40" s="66">
        <v>6.8589532629786403</v>
      </c>
      <c r="K40" s="65">
        <v>188345.9094</v>
      </c>
      <c r="L40" s="66">
        <v>8.9181580238782594</v>
      </c>
      <c r="M40" s="66">
        <v>-0.74833209677342805</v>
      </c>
      <c r="N40" s="65">
        <v>4708108.0581999999</v>
      </c>
      <c r="O40" s="65">
        <v>35296684.344499998</v>
      </c>
      <c r="P40" s="65">
        <v>3704</v>
      </c>
      <c r="Q40" s="65">
        <v>3692</v>
      </c>
      <c r="R40" s="66">
        <v>0.32502708559045701</v>
      </c>
      <c r="S40" s="65">
        <v>186.57575237581</v>
      </c>
      <c r="T40" s="65">
        <v>189.05827126218901</v>
      </c>
      <c r="U40" s="67">
        <v>-1.3305688733754699</v>
      </c>
    </row>
    <row r="41" spans="1:21" ht="12" thickBot="1">
      <c r="A41" s="50"/>
      <c r="B41" s="39" t="s">
        <v>40</v>
      </c>
      <c r="C41" s="40"/>
      <c r="D41" s="68"/>
      <c r="E41" s="65">
        <v>159993.69589999999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59520.873399999997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60771.469599999997</v>
      </c>
      <c r="E43" s="70">
        <v>0</v>
      </c>
      <c r="F43" s="71"/>
      <c r="G43" s="70">
        <v>103822.302</v>
      </c>
      <c r="H43" s="72">
        <v>-41.465881193811299</v>
      </c>
      <c r="I43" s="70">
        <v>9236.9449000000004</v>
      </c>
      <c r="J43" s="72">
        <v>15.199475939611</v>
      </c>
      <c r="K43" s="70">
        <v>13575.8092</v>
      </c>
      <c r="L43" s="72">
        <v>13.076004806751399</v>
      </c>
      <c r="M43" s="72">
        <v>-0.31960262818071999</v>
      </c>
      <c r="N43" s="70">
        <v>372026.99300000002</v>
      </c>
      <c r="O43" s="70">
        <v>2706418.9789</v>
      </c>
      <c r="P43" s="70">
        <v>52</v>
      </c>
      <c r="Q43" s="70">
        <v>51</v>
      </c>
      <c r="R43" s="72">
        <v>1.9607843137254799</v>
      </c>
      <c r="S43" s="70">
        <v>1168.68210769231</v>
      </c>
      <c r="T43" s="70">
        <v>609.79924313725496</v>
      </c>
      <c r="U43" s="73">
        <v>47.8216326643889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  <mergeCell ref="B43:C43"/>
    <mergeCell ref="B37:C37"/>
    <mergeCell ref="B38:C38"/>
    <mergeCell ref="B39:C39"/>
    <mergeCell ref="B40:C40"/>
    <mergeCell ref="B41:C41"/>
    <mergeCell ref="B42:C4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2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70973</v>
      </c>
      <c r="D2" s="32">
        <v>802664.18317008496</v>
      </c>
      <c r="E2" s="32">
        <v>782133.07679401699</v>
      </c>
      <c r="F2" s="32">
        <v>20531.106376068401</v>
      </c>
      <c r="G2" s="32">
        <v>782133.07679401699</v>
      </c>
      <c r="H2" s="32">
        <v>2.5578700042378499E-2</v>
      </c>
    </row>
    <row r="3" spans="1:8" ht="14.25">
      <c r="A3" s="32">
        <v>2</v>
      </c>
      <c r="B3" s="33">
        <v>13</v>
      </c>
      <c r="C3" s="32">
        <v>26001.34</v>
      </c>
      <c r="D3" s="32">
        <v>205820.48438506899</v>
      </c>
      <c r="E3" s="32">
        <v>167364.37305223499</v>
      </c>
      <c r="F3" s="32">
        <v>38456.111332834102</v>
      </c>
      <c r="G3" s="32">
        <v>167364.37305223499</v>
      </c>
      <c r="H3" s="32">
        <v>0.186842973612319</v>
      </c>
    </row>
    <row r="4" spans="1:8" ht="14.25">
      <c r="A4" s="32">
        <v>3</v>
      </c>
      <c r="B4" s="33">
        <v>14</v>
      </c>
      <c r="C4" s="32">
        <v>138399</v>
      </c>
      <c r="D4" s="32">
        <v>279754.05586410302</v>
      </c>
      <c r="E4" s="32">
        <v>212460.52175299099</v>
      </c>
      <c r="F4" s="32">
        <v>67293.534111111105</v>
      </c>
      <c r="G4" s="32">
        <v>212460.52175299099</v>
      </c>
      <c r="H4" s="32">
        <v>0.24054533866633401</v>
      </c>
    </row>
    <row r="5" spans="1:8" ht="14.25">
      <c r="A5" s="32">
        <v>4</v>
      </c>
      <c r="B5" s="33">
        <v>15</v>
      </c>
      <c r="C5" s="32">
        <v>6528</v>
      </c>
      <c r="D5" s="32">
        <v>105521.83865726501</v>
      </c>
      <c r="E5" s="32">
        <v>82994.689253846198</v>
      </c>
      <c r="F5" s="32">
        <v>22527.1494034188</v>
      </c>
      <c r="G5" s="32">
        <v>82994.689253846198</v>
      </c>
      <c r="H5" s="32">
        <v>0.213483291137364</v>
      </c>
    </row>
    <row r="6" spans="1:8" ht="14.25">
      <c r="A6" s="32">
        <v>5</v>
      </c>
      <c r="B6" s="33">
        <v>16</v>
      </c>
      <c r="C6" s="32">
        <v>3718</v>
      </c>
      <c r="D6" s="32">
        <v>254087.57383760699</v>
      </c>
      <c r="E6" s="32">
        <v>236370.75452307699</v>
      </c>
      <c r="F6" s="32">
        <v>17716.819314529901</v>
      </c>
      <c r="G6" s="32">
        <v>236370.75452307699</v>
      </c>
      <c r="H6" s="32">
        <v>6.9727216671576095E-2</v>
      </c>
    </row>
    <row r="7" spans="1:8" ht="14.25">
      <c r="A7" s="32">
        <v>6</v>
      </c>
      <c r="B7" s="33">
        <v>17</v>
      </c>
      <c r="C7" s="32">
        <v>23475</v>
      </c>
      <c r="D7" s="32">
        <v>460517.20170598303</v>
      </c>
      <c r="E7" s="32">
        <v>390020.45374102599</v>
      </c>
      <c r="F7" s="32">
        <v>70496.747964957307</v>
      </c>
      <c r="G7" s="32">
        <v>390020.45374102599</v>
      </c>
      <c r="H7" s="32">
        <v>0.15308168229938501</v>
      </c>
    </row>
    <row r="8" spans="1:8" ht="14.25">
      <c r="A8" s="32">
        <v>7</v>
      </c>
      <c r="B8" s="33">
        <v>18</v>
      </c>
      <c r="C8" s="32">
        <v>52411</v>
      </c>
      <c r="D8" s="32">
        <v>206512.07520427401</v>
      </c>
      <c r="E8" s="32">
        <v>174074.35732820499</v>
      </c>
      <c r="F8" s="32">
        <v>32437.7178760684</v>
      </c>
      <c r="G8" s="32">
        <v>174074.35732820499</v>
      </c>
      <c r="H8" s="32">
        <v>0.15707419454277599</v>
      </c>
    </row>
    <row r="9" spans="1:8" ht="14.25">
      <c r="A9" s="32">
        <v>8</v>
      </c>
      <c r="B9" s="33">
        <v>19</v>
      </c>
      <c r="C9" s="32">
        <v>14929</v>
      </c>
      <c r="D9" s="32">
        <v>113432.412994017</v>
      </c>
      <c r="E9" s="32">
        <v>102291.24330512799</v>
      </c>
      <c r="F9" s="32">
        <v>11141.1696888889</v>
      </c>
      <c r="G9" s="32">
        <v>102291.24330512799</v>
      </c>
      <c r="H9" s="32">
        <v>9.8218572582745994E-2</v>
      </c>
    </row>
    <row r="10" spans="1:8" ht="14.25">
      <c r="A10" s="32">
        <v>9</v>
      </c>
      <c r="B10" s="33">
        <v>21</v>
      </c>
      <c r="C10" s="32">
        <v>217406</v>
      </c>
      <c r="D10" s="32">
        <v>1132643.7934000001</v>
      </c>
      <c r="E10" s="32">
        <v>1067278.8618000001</v>
      </c>
      <c r="F10" s="32">
        <v>65364.931600000004</v>
      </c>
      <c r="G10" s="32">
        <v>1067278.8618000001</v>
      </c>
      <c r="H10" s="32">
        <v>5.7710051457383497E-2</v>
      </c>
    </row>
    <row r="11" spans="1:8" ht="14.25">
      <c r="A11" s="32">
        <v>10</v>
      </c>
      <c r="B11" s="33">
        <v>22</v>
      </c>
      <c r="C11" s="32">
        <v>49011</v>
      </c>
      <c r="D11" s="32">
        <v>1461620.75592308</v>
      </c>
      <c r="E11" s="32">
        <v>1486323.21353077</v>
      </c>
      <c r="F11" s="32">
        <v>-24702.4576076923</v>
      </c>
      <c r="G11" s="32">
        <v>1486323.21353077</v>
      </c>
      <c r="H11" s="32">
        <v>-1.6900729896991401E-2</v>
      </c>
    </row>
    <row r="12" spans="1:8" ht="14.25">
      <c r="A12" s="32">
        <v>11</v>
      </c>
      <c r="B12" s="33">
        <v>23</v>
      </c>
      <c r="C12" s="32">
        <v>253440.65</v>
      </c>
      <c r="D12" s="32">
        <v>2649853.34679231</v>
      </c>
      <c r="E12" s="32">
        <v>2329752.8044128199</v>
      </c>
      <c r="F12" s="32">
        <v>320100.54237948701</v>
      </c>
      <c r="G12" s="32">
        <v>2329752.8044128199</v>
      </c>
      <c r="H12" s="32">
        <v>0.120799342637952</v>
      </c>
    </row>
    <row r="13" spans="1:8" ht="14.25">
      <c r="A13" s="32">
        <v>12</v>
      </c>
      <c r="B13" s="33">
        <v>24</v>
      </c>
      <c r="C13" s="32">
        <v>30459.416000000001</v>
      </c>
      <c r="D13" s="32">
        <v>893062.810331624</v>
      </c>
      <c r="E13" s="32">
        <v>766882.60572307697</v>
      </c>
      <c r="F13" s="32">
        <v>126180.20460854701</v>
      </c>
      <c r="G13" s="32">
        <v>766882.60572307697</v>
      </c>
      <c r="H13" s="32">
        <v>0.14128928351824699</v>
      </c>
    </row>
    <row r="14" spans="1:8" ht="14.25">
      <c r="A14" s="32">
        <v>13</v>
      </c>
      <c r="B14" s="33">
        <v>25</v>
      </c>
      <c r="C14" s="32">
        <v>66658</v>
      </c>
      <c r="D14" s="32">
        <v>780731.80149999994</v>
      </c>
      <c r="E14" s="32">
        <v>701262.27209999994</v>
      </c>
      <c r="F14" s="32">
        <v>79469.529399999999</v>
      </c>
      <c r="G14" s="32">
        <v>701262.27209999994</v>
      </c>
      <c r="H14" s="32">
        <v>0.10178851335031699</v>
      </c>
    </row>
    <row r="15" spans="1:8" ht="14.25">
      <c r="A15" s="32">
        <v>14</v>
      </c>
      <c r="B15" s="33">
        <v>26</v>
      </c>
      <c r="C15" s="32">
        <v>80476</v>
      </c>
      <c r="D15" s="32">
        <v>581287.35884464905</v>
      </c>
      <c r="E15" s="32">
        <v>521361.788408486</v>
      </c>
      <c r="F15" s="32">
        <v>59925.570436162197</v>
      </c>
      <c r="G15" s="32">
        <v>521361.788408486</v>
      </c>
      <c r="H15" s="32">
        <v>0.10309112958394399</v>
      </c>
    </row>
    <row r="16" spans="1:8" ht="14.25">
      <c r="A16" s="32">
        <v>15</v>
      </c>
      <c r="B16" s="33">
        <v>27</v>
      </c>
      <c r="C16" s="32">
        <v>195511.97399999999</v>
      </c>
      <c r="D16" s="32">
        <v>1682567.1693470101</v>
      </c>
      <c r="E16" s="32">
        <v>1469446.9532376099</v>
      </c>
      <c r="F16" s="32">
        <v>213120.21610940201</v>
      </c>
      <c r="G16" s="32">
        <v>1469446.9532376099</v>
      </c>
      <c r="H16" s="32">
        <v>0.12666371957804901</v>
      </c>
    </row>
    <row r="17" spans="1:8" ht="14.25">
      <c r="A17" s="32">
        <v>16</v>
      </c>
      <c r="B17" s="33">
        <v>29</v>
      </c>
      <c r="C17" s="32">
        <v>185515</v>
      </c>
      <c r="D17" s="32">
        <v>2380142.0399692301</v>
      </c>
      <c r="E17" s="32">
        <v>2195937.1959017101</v>
      </c>
      <c r="F17" s="32">
        <v>184204.84406752099</v>
      </c>
      <c r="G17" s="32">
        <v>2195937.1959017101</v>
      </c>
      <c r="H17" s="32">
        <v>7.7392374477744497E-2</v>
      </c>
    </row>
    <row r="18" spans="1:8" ht="14.25">
      <c r="A18" s="32">
        <v>17</v>
      </c>
      <c r="B18" s="33">
        <v>31</v>
      </c>
      <c r="C18" s="32">
        <v>44234.85</v>
      </c>
      <c r="D18" s="32">
        <v>346882.478716254</v>
      </c>
      <c r="E18" s="32">
        <v>281300.74364344298</v>
      </c>
      <c r="F18" s="32">
        <v>65581.735072811294</v>
      </c>
      <c r="G18" s="32">
        <v>281300.74364344298</v>
      </c>
      <c r="H18" s="32">
        <v>0.18906038527952401</v>
      </c>
    </row>
    <row r="19" spans="1:8" ht="14.25">
      <c r="A19" s="32">
        <v>18</v>
      </c>
      <c r="B19" s="33">
        <v>32</v>
      </c>
      <c r="C19" s="32">
        <v>17896.341</v>
      </c>
      <c r="D19" s="32">
        <v>322523.18671245698</v>
      </c>
      <c r="E19" s="32">
        <v>290678.857925358</v>
      </c>
      <c r="F19" s="32">
        <v>31844.328787099301</v>
      </c>
      <c r="G19" s="32">
        <v>290678.857925358</v>
      </c>
      <c r="H19" s="32">
        <v>9.8735006036914305E-2</v>
      </c>
    </row>
    <row r="20" spans="1:8" ht="14.25">
      <c r="A20" s="32">
        <v>19</v>
      </c>
      <c r="B20" s="33">
        <v>33</v>
      </c>
      <c r="C20" s="32">
        <v>23760.902999999998</v>
      </c>
      <c r="D20" s="32">
        <v>412582.076031662</v>
      </c>
      <c r="E20" s="32">
        <v>312276.75970542</v>
      </c>
      <c r="F20" s="32">
        <v>100305.316326242</v>
      </c>
      <c r="G20" s="32">
        <v>312276.75970542</v>
      </c>
      <c r="H20" s="32">
        <v>0.243116029884305</v>
      </c>
    </row>
    <row r="21" spans="1:8" ht="14.25">
      <c r="A21" s="32">
        <v>20</v>
      </c>
      <c r="B21" s="33">
        <v>34</v>
      </c>
      <c r="C21" s="32">
        <v>42139.648999999998</v>
      </c>
      <c r="D21" s="32">
        <v>258422.00599524999</v>
      </c>
      <c r="E21" s="32">
        <v>182604.32210386201</v>
      </c>
      <c r="F21" s="32">
        <v>75817.683891387598</v>
      </c>
      <c r="G21" s="32">
        <v>182604.32210386201</v>
      </c>
      <c r="H21" s="32">
        <v>0.293387103777769</v>
      </c>
    </row>
    <row r="22" spans="1:8" ht="14.25">
      <c r="A22" s="32">
        <v>21</v>
      </c>
      <c r="B22" s="33">
        <v>35</v>
      </c>
      <c r="C22" s="32">
        <v>29294.152999999998</v>
      </c>
      <c r="D22" s="32">
        <v>693051.82729557506</v>
      </c>
      <c r="E22" s="32">
        <v>622616.22730873001</v>
      </c>
      <c r="F22" s="32">
        <v>70435.599986845002</v>
      </c>
      <c r="G22" s="32">
        <v>622616.22730873001</v>
      </c>
      <c r="H22" s="32">
        <v>0.101631071750721</v>
      </c>
    </row>
    <row r="23" spans="1:8" ht="14.25">
      <c r="A23" s="32">
        <v>22</v>
      </c>
      <c r="B23" s="33">
        <v>36</v>
      </c>
      <c r="C23" s="32">
        <v>132034.451</v>
      </c>
      <c r="D23" s="32">
        <v>799610.73359026504</v>
      </c>
      <c r="E23" s="32">
        <v>646116.46376753703</v>
      </c>
      <c r="F23" s="32">
        <v>153494.26982272899</v>
      </c>
      <c r="G23" s="32">
        <v>646116.46376753703</v>
      </c>
      <c r="H23" s="32">
        <v>0.19196124235793699</v>
      </c>
    </row>
    <row r="24" spans="1:8" ht="14.25">
      <c r="A24" s="32">
        <v>23</v>
      </c>
      <c r="B24" s="33">
        <v>37</v>
      </c>
      <c r="C24" s="32">
        <v>79099.387000000002</v>
      </c>
      <c r="D24" s="32">
        <v>862272.60093982297</v>
      </c>
      <c r="E24" s="32">
        <v>738371.93068591005</v>
      </c>
      <c r="F24" s="32">
        <v>123900.67025391301</v>
      </c>
      <c r="G24" s="32">
        <v>738371.93068591005</v>
      </c>
      <c r="H24" s="32">
        <v>0.14369083526354601</v>
      </c>
    </row>
    <row r="25" spans="1:8" ht="14.25">
      <c r="A25" s="32">
        <v>24</v>
      </c>
      <c r="B25" s="33">
        <v>38</v>
      </c>
      <c r="C25" s="32">
        <v>75171.375</v>
      </c>
      <c r="D25" s="32">
        <v>432479.814172566</v>
      </c>
      <c r="E25" s="32">
        <v>406594.27320530999</v>
      </c>
      <c r="F25" s="32">
        <v>25885.540967256598</v>
      </c>
      <c r="G25" s="32">
        <v>406594.27320530999</v>
      </c>
      <c r="H25" s="32">
        <v>5.9853755294409901E-2</v>
      </c>
    </row>
    <row r="26" spans="1:8" ht="14.25">
      <c r="A26" s="32">
        <v>25</v>
      </c>
      <c r="B26" s="33">
        <v>39</v>
      </c>
      <c r="C26" s="32">
        <v>103140.534</v>
      </c>
      <c r="D26" s="32">
        <v>167876.24701212501</v>
      </c>
      <c r="E26" s="32">
        <v>124173.766870609</v>
      </c>
      <c r="F26" s="32">
        <v>43702.480141515203</v>
      </c>
      <c r="G26" s="32">
        <v>124173.766870609</v>
      </c>
      <c r="H26" s="32">
        <v>0.26032557267234402</v>
      </c>
    </row>
    <row r="27" spans="1:8" ht="14.25">
      <c r="A27" s="32">
        <v>26</v>
      </c>
      <c r="B27" s="33">
        <v>40</v>
      </c>
      <c r="C27" s="32">
        <v>20</v>
      </c>
      <c r="D27" s="32">
        <v>76.923400000000001</v>
      </c>
      <c r="E27" s="32">
        <v>61.945399999999999</v>
      </c>
      <c r="F27" s="32">
        <v>14.978</v>
      </c>
      <c r="G27" s="32">
        <v>61.945399999999999</v>
      </c>
      <c r="H27" s="32">
        <v>0.19471318220463499</v>
      </c>
    </row>
    <row r="28" spans="1:8" ht="14.25">
      <c r="A28" s="32">
        <v>27</v>
      </c>
      <c r="B28" s="33">
        <v>41</v>
      </c>
      <c r="C28" s="32">
        <v>1</v>
      </c>
      <c r="D28" s="32">
        <v>1</v>
      </c>
      <c r="E28" s="32">
        <v>1</v>
      </c>
      <c r="F28" s="32">
        <v>0</v>
      </c>
      <c r="G28" s="32">
        <v>1</v>
      </c>
      <c r="H28" s="32">
        <v>0</v>
      </c>
    </row>
    <row r="29" spans="1:8" ht="14.25">
      <c r="A29" s="32">
        <v>28</v>
      </c>
      <c r="B29" s="33">
        <v>42</v>
      </c>
      <c r="C29" s="32">
        <v>4984.08</v>
      </c>
      <c r="D29" s="32">
        <v>117322.90330000001</v>
      </c>
      <c r="E29" s="32">
        <v>100986.77529999999</v>
      </c>
      <c r="F29" s="32">
        <v>16336.128000000001</v>
      </c>
      <c r="G29" s="32">
        <v>100986.77529999999</v>
      </c>
      <c r="H29" s="32">
        <v>0.13924074107020501</v>
      </c>
    </row>
    <row r="30" spans="1:8" ht="14.25">
      <c r="A30" s="32">
        <v>29</v>
      </c>
      <c r="B30" s="33">
        <v>75</v>
      </c>
      <c r="C30" s="32">
        <v>557</v>
      </c>
      <c r="D30" s="32">
        <v>378764.95726495702</v>
      </c>
      <c r="E30" s="32">
        <v>358245.84452991502</v>
      </c>
      <c r="F30" s="32">
        <v>20519.112735042701</v>
      </c>
      <c r="G30" s="32">
        <v>358245.84452991502</v>
      </c>
      <c r="H30" s="32">
        <v>5.4173735826065397E-2</v>
      </c>
    </row>
    <row r="31" spans="1:8" ht="14.25">
      <c r="A31" s="32">
        <v>30</v>
      </c>
      <c r="B31" s="33">
        <v>76</v>
      </c>
      <c r="C31" s="32">
        <v>3705</v>
      </c>
      <c r="D31" s="32">
        <v>691076.57702478603</v>
      </c>
      <c r="E31" s="32">
        <v>643675.96886752103</v>
      </c>
      <c r="F31" s="32">
        <v>47400.608157265</v>
      </c>
      <c r="G31" s="32">
        <v>643675.96886752103</v>
      </c>
      <c r="H31" s="32">
        <v>6.8589516318630597E-2</v>
      </c>
    </row>
    <row r="32" spans="1:8" ht="14.25">
      <c r="A32" s="32">
        <v>31</v>
      </c>
      <c r="B32" s="33">
        <v>99</v>
      </c>
      <c r="C32" s="32">
        <v>53</v>
      </c>
      <c r="D32" s="32">
        <v>60771.469329097599</v>
      </c>
      <c r="E32" s="32">
        <v>51534.5241660994</v>
      </c>
      <c r="F32" s="32">
        <v>9236.9451629982595</v>
      </c>
      <c r="G32" s="32">
        <v>51534.5241660994</v>
      </c>
      <c r="H32" s="32">
        <v>0.15199476440132001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2014-02-09T06:48:48Z</dcterms:modified>
</cp:coreProperties>
</file>