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777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F37" i="2"/>
  <c r="F38"/>
  <c r="F33"/>
  <c r="F34"/>
  <c r="E37"/>
  <c r="K37" s="1"/>
  <c r="E38"/>
  <c r="E34"/>
  <c r="E33"/>
  <c r="F39"/>
  <c r="E13"/>
  <c r="F36"/>
  <c r="F35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4"/>
  <c r="E39"/>
  <c r="E36"/>
  <c r="E35"/>
  <c r="G35" s="1"/>
  <c r="E6"/>
  <c r="E7"/>
  <c r="E8"/>
  <c r="E9"/>
  <c r="E10"/>
  <c r="E11"/>
  <c r="E12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K32" s="1"/>
  <c r="E5"/>
  <c r="E4"/>
  <c r="I31"/>
  <c r="I35"/>
  <c r="I36"/>
  <c r="I39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1"/>
  <c r="J35"/>
  <c r="J36"/>
  <c r="J39"/>
  <c r="E3"/>
  <c r="F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A4"/>
  <c r="H30"/>
  <c r="H31"/>
  <c r="H32"/>
  <c r="H33"/>
  <c r="H34"/>
  <c r="H35"/>
  <c r="H36"/>
  <c r="H37"/>
  <c r="H38"/>
  <c r="H39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G36" l="1"/>
  <c r="L36" s="1"/>
  <c r="G31"/>
  <c r="L31" s="1"/>
  <c r="G39"/>
  <c r="L39" s="1"/>
  <c r="G37"/>
  <c r="L37" s="1"/>
  <c r="G33"/>
  <c r="L33" s="1"/>
  <c r="G30"/>
  <c r="L30" s="1"/>
  <c r="G38"/>
  <c r="L38" s="1"/>
  <c r="G34"/>
  <c r="L34" s="1"/>
  <c r="K38"/>
  <c r="K34"/>
  <c r="G29"/>
  <c r="L29" s="1"/>
  <c r="G32"/>
  <c r="L32" s="1"/>
  <c r="K33"/>
  <c r="I3"/>
  <c r="K3" s="1"/>
  <c r="K30"/>
  <c r="K5"/>
  <c r="K7"/>
  <c r="K39"/>
  <c r="G19"/>
  <c r="L19" s="1"/>
  <c r="G11"/>
  <c r="L11" s="1"/>
  <c r="G7"/>
  <c r="L7" s="1"/>
  <c r="G5"/>
  <c r="L5" s="1"/>
  <c r="K36"/>
  <c r="K28"/>
  <c r="K26"/>
  <c r="K24"/>
  <c r="K22"/>
  <c r="K20"/>
  <c r="K18"/>
  <c r="K16"/>
  <c r="K14"/>
  <c r="K12"/>
  <c r="K10"/>
  <c r="K8"/>
  <c r="K6"/>
  <c r="K4"/>
  <c r="K23"/>
  <c r="K21"/>
  <c r="G27"/>
  <c r="L27" s="1"/>
  <c r="G23"/>
  <c r="L23" s="1"/>
  <c r="G21"/>
  <c r="L21" s="1"/>
  <c r="G18"/>
  <c r="L18" s="1"/>
  <c r="K29"/>
  <c r="K15"/>
  <c r="K13"/>
  <c r="G26"/>
  <c r="L26" s="1"/>
  <c r="G15"/>
  <c r="L15" s="1"/>
  <c r="G13"/>
  <c r="L13" s="1"/>
  <c r="G10"/>
  <c r="L10" s="1"/>
  <c r="G4"/>
  <c r="L4" s="1"/>
  <c r="K35"/>
  <c r="K31"/>
  <c r="K27"/>
  <c r="K25"/>
  <c r="K19"/>
  <c r="K17"/>
  <c r="K11"/>
  <c r="K9"/>
  <c r="G25"/>
  <c r="L25" s="1"/>
  <c r="G22"/>
  <c r="L22" s="1"/>
  <c r="G17"/>
  <c r="L17" s="1"/>
  <c r="G14"/>
  <c r="L14" s="1"/>
  <c r="G9"/>
  <c r="L9" s="1"/>
  <c r="G6"/>
  <c r="L6" s="1"/>
  <c r="L35"/>
  <c r="G28"/>
  <c r="L28" s="1"/>
  <c r="G24"/>
  <c r="L24" s="1"/>
  <c r="G20"/>
  <c r="L20" s="1"/>
  <c r="G16"/>
  <c r="L16" s="1"/>
  <c r="G12"/>
  <c r="L12" s="1"/>
  <c r="G8"/>
  <c r="L8" s="1"/>
  <c r="J3"/>
  <c r="G3"/>
  <c r="L3" l="1"/>
</calcChain>
</file>

<file path=xl/sharedStrings.xml><?xml version="1.0" encoding="utf-8"?>
<sst xmlns="http://schemas.openxmlformats.org/spreadsheetml/2006/main" count="114" uniqueCount="71">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</sst>
</file>

<file path=xl/styles.xml><?xml version="1.0" encoding="utf-8"?>
<styleSheet xmlns="http://schemas.openxmlformats.org/spreadsheetml/2006/main">
  <numFmts count="2">
    <numFmt numFmtId="176" formatCode="#,##0.00&quot;%&quot;"/>
    <numFmt numFmtId="177" formatCode="0.00_ "/>
  </numFmts>
  <fonts count="3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</cellStyleXfs>
  <cellXfs count="73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</cellXfs>
  <cellStyles count="5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303" Type="http://schemas.openxmlformats.org/officeDocument/2006/relationships/hyperlink" Target="cid:85846372" TargetMode="External"/><Relationship Id="rId21" Type="http://schemas.openxmlformats.org/officeDocument/2006/relationships/hyperlink" Target="cid:97a5ff112" TargetMode="External"/><Relationship Id="rId42" Type="http://schemas.openxmlformats.org/officeDocument/2006/relationships/image" Target="cid:c0d5d5a813" TargetMode="External"/><Relationship Id="rId63" Type="http://schemas.openxmlformats.org/officeDocument/2006/relationships/hyperlink" Target="cid:38d18ad2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45" Type="http://schemas.openxmlformats.org/officeDocument/2006/relationships/hyperlink" Target="cid:bc84eaec2" TargetMode="External"/><Relationship Id="rId170" Type="http://schemas.openxmlformats.org/officeDocument/2006/relationships/image" Target="cid:1600d1f413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26" Type="http://schemas.openxmlformats.org/officeDocument/2006/relationships/image" Target="cid:fd1fb7e513" TargetMode="External"/><Relationship Id="rId247" Type="http://schemas.openxmlformats.org/officeDocument/2006/relationships/hyperlink" Target="cid:49a828292" TargetMode="External"/><Relationship Id="rId107" Type="http://schemas.openxmlformats.org/officeDocument/2006/relationships/hyperlink" Target="cid:847633e82" TargetMode="External"/><Relationship Id="rId268" Type="http://schemas.openxmlformats.org/officeDocument/2006/relationships/image" Target="cid:96e6abaa13" TargetMode="External"/><Relationship Id="rId289" Type="http://schemas.openxmlformats.org/officeDocument/2006/relationships/hyperlink" Target="cid:da5389b52" TargetMode="External"/><Relationship Id="rId11" Type="http://schemas.openxmlformats.org/officeDocument/2006/relationships/hyperlink" Target="cid:78be76a62" TargetMode="External"/><Relationship Id="rId32" Type="http://schemas.openxmlformats.org/officeDocument/2006/relationships/image" Target="cid:a711f73213" TargetMode="External"/><Relationship Id="rId53" Type="http://schemas.openxmlformats.org/officeDocument/2006/relationships/hyperlink" Target="cid:e1e57af62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35" Type="http://schemas.openxmlformats.org/officeDocument/2006/relationships/hyperlink" Target="cid:9876b3b82" TargetMode="External"/><Relationship Id="rId356" Type="http://schemas.openxmlformats.org/officeDocument/2006/relationships/image" Target="cid:d64e537713" TargetMode="External"/><Relationship Id="rId5" Type="http://schemas.openxmlformats.org/officeDocument/2006/relationships/hyperlink" Target="cid:738f7e472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181" Type="http://schemas.openxmlformats.org/officeDocument/2006/relationships/hyperlink" Target="cid:482d44f62" TargetMode="External"/><Relationship Id="rId216" Type="http://schemas.openxmlformats.org/officeDocument/2006/relationships/image" Target="cid:d85c69b313" TargetMode="External"/><Relationship Id="rId237" Type="http://schemas.openxmlformats.org/officeDocument/2006/relationships/hyperlink" Target="cid:207b4f192" TargetMode="External"/><Relationship Id="rId258" Type="http://schemas.openxmlformats.org/officeDocument/2006/relationships/image" Target="cid:72d9e8ca13" TargetMode="External"/><Relationship Id="rId279" Type="http://schemas.openxmlformats.org/officeDocument/2006/relationships/hyperlink" Target="cid:c02295e22" TargetMode="External"/><Relationship Id="rId22" Type="http://schemas.openxmlformats.org/officeDocument/2006/relationships/image" Target="cid:97a5ff3513" TargetMode="External"/><Relationship Id="rId43" Type="http://schemas.openxmlformats.org/officeDocument/2006/relationships/hyperlink" Target="cid:c5fc19282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25" Type="http://schemas.openxmlformats.org/officeDocument/2006/relationships/hyperlink" Target="cid:798fdde92" TargetMode="External"/><Relationship Id="rId346" Type="http://schemas.openxmlformats.org/officeDocument/2006/relationships/image" Target="cid:bc84eb1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71" Type="http://schemas.openxmlformats.org/officeDocument/2006/relationships/hyperlink" Target="cid:16470b822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227" Type="http://schemas.openxmlformats.org/officeDocument/2006/relationships/hyperlink" Target="cid:fd20b76d2" TargetMode="External"/><Relationship Id="rId248" Type="http://schemas.openxmlformats.org/officeDocument/2006/relationships/image" Target="cid:49a8285213" TargetMode="External"/><Relationship Id="rId269" Type="http://schemas.openxmlformats.org/officeDocument/2006/relationships/hyperlink" Target="cid:b0aaf7b52" TargetMode="External"/><Relationship Id="rId12" Type="http://schemas.openxmlformats.org/officeDocument/2006/relationships/image" Target="cid:78be76ce13" TargetMode="External"/><Relationship Id="rId33" Type="http://schemas.openxmlformats.org/officeDocument/2006/relationships/hyperlink" Target="cid:ac87b7b92" TargetMode="External"/><Relationship Id="rId108" Type="http://schemas.openxmlformats.org/officeDocument/2006/relationships/image" Target="cid:8476340b13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15" Type="http://schemas.openxmlformats.org/officeDocument/2006/relationships/hyperlink" Target="cid:558610092" TargetMode="External"/><Relationship Id="rId336" Type="http://schemas.openxmlformats.org/officeDocument/2006/relationships/image" Target="cid:9876b3db13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75" Type="http://schemas.openxmlformats.org/officeDocument/2006/relationships/hyperlink" Target="cid:185a1b862" TargetMode="External"/><Relationship Id="rId96" Type="http://schemas.openxmlformats.org/officeDocument/2006/relationships/image" Target="cid:56290cef13" TargetMode="External"/><Relationship Id="rId140" Type="http://schemas.openxmlformats.org/officeDocument/2006/relationships/image" Target="cid:dc24c38713" TargetMode="External"/><Relationship Id="rId161" Type="http://schemas.openxmlformats.org/officeDocument/2006/relationships/hyperlink" Target="cid:55eaf9a2" TargetMode="External"/><Relationship Id="rId182" Type="http://schemas.openxmlformats.org/officeDocument/2006/relationships/image" Target="cid:482d451d13" TargetMode="External"/><Relationship Id="rId217" Type="http://schemas.openxmlformats.org/officeDocument/2006/relationships/hyperlink" Target="cid:dd85b610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259" Type="http://schemas.openxmlformats.org/officeDocument/2006/relationships/hyperlink" Target="cid:72dad9032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26" Type="http://schemas.openxmlformats.org/officeDocument/2006/relationships/image" Target="cid:798fde1113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65" Type="http://schemas.openxmlformats.org/officeDocument/2006/relationships/hyperlink" Target="cid:38f9f0f2" TargetMode="External"/><Relationship Id="rId86" Type="http://schemas.openxmlformats.org/officeDocument/2006/relationships/image" Target="cid:321b9fbf13" TargetMode="External"/><Relationship Id="rId130" Type="http://schemas.openxmlformats.org/officeDocument/2006/relationships/image" Target="cid:bd29a19c13" TargetMode="External"/><Relationship Id="rId151" Type="http://schemas.openxmlformats.org/officeDocument/2006/relationships/hyperlink" Target="cid:ecaa39042" TargetMode="External"/><Relationship Id="rId172" Type="http://schemas.openxmlformats.org/officeDocument/2006/relationships/image" Target="cid:16470bac13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28" Type="http://schemas.openxmlformats.org/officeDocument/2006/relationships/image" Target="cid:fd20b79113" TargetMode="External"/><Relationship Id="rId249" Type="http://schemas.openxmlformats.org/officeDocument/2006/relationships/hyperlink" Target="cid:4fda17272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281" Type="http://schemas.openxmlformats.org/officeDocument/2006/relationships/hyperlink" Target="cid:c547f7a92" TargetMode="External"/><Relationship Id="rId316" Type="http://schemas.openxmlformats.org/officeDocument/2006/relationships/image" Target="cid:5586102e13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55" Type="http://schemas.openxmlformats.org/officeDocument/2006/relationships/hyperlink" Target="cid:e76dc97e2" TargetMode="External"/><Relationship Id="rId76" Type="http://schemas.openxmlformats.org/officeDocument/2006/relationships/image" Target="cid:185a1bab13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141" Type="http://schemas.openxmlformats.org/officeDocument/2006/relationships/hyperlink" Target="cid:e12978772" TargetMode="External"/><Relationship Id="rId358" Type="http://schemas.openxmlformats.org/officeDocument/2006/relationships/image" Target="cid:db6b853c13" TargetMode="External"/><Relationship Id="rId7" Type="http://schemas.openxmlformats.org/officeDocument/2006/relationships/hyperlink" Target="cid:7393130e2" TargetMode="External"/><Relationship Id="rId162" Type="http://schemas.openxmlformats.org/officeDocument/2006/relationships/image" Target="cid:55eafc213" TargetMode="External"/><Relationship Id="rId183" Type="http://schemas.openxmlformats.org/officeDocument/2006/relationships/hyperlink" Target="cid:4d58e2842" TargetMode="External"/><Relationship Id="rId218" Type="http://schemas.openxmlformats.org/officeDocument/2006/relationships/image" Target="cid:dd85b63513" TargetMode="External"/><Relationship Id="rId239" Type="http://schemas.openxmlformats.org/officeDocument/2006/relationships/hyperlink" Target="cid:25a2b86c2" TargetMode="External"/><Relationship Id="rId250" Type="http://schemas.openxmlformats.org/officeDocument/2006/relationships/image" Target="cid:4fda174d13" TargetMode="External"/><Relationship Id="rId271" Type="http://schemas.openxmlformats.org/officeDocument/2006/relationships/hyperlink" Target="cid:bb0725832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24" Type="http://schemas.openxmlformats.org/officeDocument/2006/relationships/image" Target="cid:97a883f913" TargetMode="External"/><Relationship Id="rId45" Type="http://schemas.openxmlformats.org/officeDocument/2006/relationships/hyperlink" Target="cid:cb1fd4bc2" TargetMode="External"/><Relationship Id="rId66" Type="http://schemas.openxmlformats.org/officeDocument/2006/relationships/image" Target="cid:38f9f3713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73" Type="http://schemas.openxmlformats.org/officeDocument/2006/relationships/hyperlink" Target="cid:2421fe292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229" Type="http://schemas.openxmlformats.org/officeDocument/2006/relationships/hyperlink" Target="cid:196d9852" TargetMode="External"/><Relationship Id="rId240" Type="http://schemas.openxmlformats.org/officeDocument/2006/relationships/image" Target="cid:25a2b89113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35" Type="http://schemas.openxmlformats.org/officeDocument/2006/relationships/hyperlink" Target="cid:bbb2de7c2" TargetMode="External"/><Relationship Id="rId56" Type="http://schemas.openxmlformats.org/officeDocument/2006/relationships/image" Target="cid:e76dc9a413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17" Type="http://schemas.openxmlformats.org/officeDocument/2006/relationships/hyperlink" Target="cid:5588ec4e2" TargetMode="External"/><Relationship Id="rId338" Type="http://schemas.openxmlformats.org/officeDocument/2006/relationships/image" Target="cid:9d975cd113" TargetMode="External"/><Relationship Id="rId359" Type="http://schemas.openxmlformats.org/officeDocument/2006/relationships/hyperlink" Target="cid:9d9111c2" TargetMode="External"/><Relationship Id="rId8" Type="http://schemas.openxmlformats.org/officeDocument/2006/relationships/image" Target="cid:7393133f13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42" Type="http://schemas.openxmlformats.org/officeDocument/2006/relationships/image" Target="cid:e129789e13" TargetMode="External"/><Relationship Id="rId163" Type="http://schemas.openxmlformats.org/officeDocument/2006/relationships/hyperlink" Target="cid:a6fd2d02" TargetMode="External"/><Relationship Id="rId184" Type="http://schemas.openxmlformats.org/officeDocument/2006/relationships/image" Target="cid:4d58e2a713" TargetMode="External"/><Relationship Id="rId219" Type="http://schemas.openxmlformats.org/officeDocument/2006/relationships/hyperlink" Target="cid:e2b490a42" TargetMode="External"/><Relationship Id="rId230" Type="http://schemas.openxmlformats.org/officeDocument/2006/relationships/image" Target="cid:196d9a913" TargetMode="External"/><Relationship Id="rId251" Type="http://schemas.openxmlformats.org/officeDocument/2006/relationships/hyperlink" Target="cid:53f9d4bf2" TargetMode="External"/><Relationship Id="rId25" Type="http://schemas.openxmlformats.org/officeDocument/2006/relationships/hyperlink" Target="cid:97aae1182" TargetMode="External"/><Relationship Id="rId46" Type="http://schemas.openxmlformats.org/officeDocument/2006/relationships/image" Target="cid:cb1fd4e013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28" Type="http://schemas.openxmlformats.org/officeDocument/2006/relationships/image" Target="cid:88fc8e9d13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32" Type="http://schemas.openxmlformats.org/officeDocument/2006/relationships/image" Target="cid:c246516c13" TargetMode="External"/><Relationship Id="rId153" Type="http://schemas.openxmlformats.org/officeDocument/2006/relationships/hyperlink" Target="cid:ed7946d52" TargetMode="External"/><Relationship Id="rId174" Type="http://schemas.openxmlformats.org/officeDocument/2006/relationships/image" Target="cid:2421fe4c13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220" Type="http://schemas.openxmlformats.org/officeDocument/2006/relationships/image" Target="cid:e2b490ca13" TargetMode="External"/><Relationship Id="rId241" Type="http://schemas.openxmlformats.org/officeDocument/2006/relationships/hyperlink" Target="cid:2accc0ce2" TargetMode="External"/><Relationship Id="rId15" Type="http://schemas.openxmlformats.org/officeDocument/2006/relationships/hyperlink" Target="cid:7dde59952" TargetMode="External"/><Relationship Id="rId36" Type="http://schemas.openxmlformats.org/officeDocument/2006/relationships/image" Target="cid:bbb2dea413" TargetMode="External"/><Relationship Id="rId57" Type="http://schemas.openxmlformats.org/officeDocument/2006/relationships/hyperlink" Target="cid:eca839e5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262" Type="http://schemas.openxmlformats.org/officeDocument/2006/relationships/image" Target="cid:7804083513" TargetMode="External"/><Relationship Id="rId283" Type="http://schemas.openxmlformats.org/officeDocument/2006/relationships/hyperlink" Target="cid:d51f220c2" TargetMode="External"/><Relationship Id="rId313" Type="http://schemas.openxmlformats.org/officeDocument/2006/relationships/hyperlink" Target="cid:460f5a652" TargetMode="External"/><Relationship Id="rId318" Type="http://schemas.openxmlformats.org/officeDocument/2006/relationships/image" Target="cid:5588ec7013" TargetMode="External"/><Relationship Id="rId339" Type="http://schemas.openxmlformats.org/officeDocument/2006/relationships/hyperlink" Target="cid:ad0a8bb9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78" Type="http://schemas.openxmlformats.org/officeDocument/2006/relationships/image" Target="cid:27d3d8c413" TargetMode="External"/><Relationship Id="rId94" Type="http://schemas.openxmlformats.org/officeDocument/2006/relationships/image" Target="cid:4bad0c6813" TargetMode="External"/><Relationship Id="rId99" Type="http://schemas.openxmlformats.org/officeDocument/2006/relationships/hyperlink" Target="cid:6fdc68d82" TargetMode="External"/><Relationship Id="rId101" Type="http://schemas.openxmlformats.org/officeDocument/2006/relationships/hyperlink" Target="cid:750aa1bc2" TargetMode="External"/><Relationship Id="rId122" Type="http://schemas.openxmlformats.org/officeDocument/2006/relationships/image" Target="cid:a88b2fa613" TargetMode="External"/><Relationship Id="rId143" Type="http://schemas.openxmlformats.org/officeDocument/2006/relationships/hyperlink" Target="cid:e2636a2d2" TargetMode="External"/><Relationship Id="rId148" Type="http://schemas.openxmlformats.org/officeDocument/2006/relationships/image" Target="cid:e39a52ae13" TargetMode="External"/><Relationship Id="rId164" Type="http://schemas.openxmlformats.org/officeDocument/2006/relationships/image" Target="cid:a6fd2fd13" TargetMode="External"/><Relationship Id="rId169" Type="http://schemas.openxmlformats.org/officeDocument/2006/relationships/hyperlink" Target="cid:1600d1d42" TargetMode="External"/><Relationship Id="rId185" Type="http://schemas.openxmlformats.org/officeDocument/2006/relationships/hyperlink" Target="cid:531d4de22" TargetMode="External"/><Relationship Id="rId334" Type="http://schemas.openxmlformats.org/officeDocument/2006/relationships/image" Target="cid:934e91da13" TargetMode="External"/><Relationship Id="rId350" Type="http://schemas.openxmlformats.org/officeDocument/2006/relationships/image" Target="cid:c6d730e813" TargetMode="External"/><Relationship Id="rId355" Type="http://schemas.openxmlformats.org/officeDocument/2006/relationships/hyperlink" Target="cid:d64e53542" TargetMode="External"/><Relationship Id="rId4" Type="http://schemas.openxmlformats.org/officeDocument/2006/relationships/image" Target="../media/image2.jpeg"/><Relationship Id="rId9" Type="http://schemas.openxmlformats.org/officeDocument/2006/relationships/hyperlink" Target="cid:739529052" TargetMode="External"/><Relationship Id="rId180" Type="http://schemas.openxmlformats.org/officeDocument/2006/relationships/image" Target="cid:4307d8dd13" TargetMode="External"/><Relationship Id="rId210" Type="http://schemas.openxmlformats.org/officeDocument/2006/relationships/image" Target="cid:be9a3ee8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52" Type="http://schemas.openxmlformats.org/officeDocument/2006/relationships/image" Target="cid:53f9d4e613" TargetMode="External"/><Relationship Id="rId273" Type="http://schemas.openxmlformats.org/officeDocument/2006/relationships/hyperlink" Target="cid:bb0832652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329" Type="http://schemas.openxmlformats.org/officeDocument/2006/relationships/hyperlink" Target="cid:89df9e5f2" TargetMode="External"/><Relationship Id="rId47" Type="http://schemas.openxmlformats.org/officeDocument/2006/relationships/hyperlink" Target="cid:d0b588612" TargetMode="External"/><Relationship Id="rId68" Type="http://schemas.openxmlformats.org/officeDocument/2006/relationships/image" Target="cid:392276913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33" Type="http://schemas.openxmlformats.org/officeDocument/2006/relationships/hyperlink" Target="cid:c8af4ef42" TargetMode="External"/><Relationship Id="rId154" Type="http://schemas.openxmlformats.org/officeDocument/2006/relationships/image" Target="cid:ed79471e13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200" Type="http://schemas.openxmlformats.org/officeDocument/2006/relationships/image" Target="cid:9fc12dfe13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42" Type="http://schemas.openxmlformats.org/officeDocument/2006/relationships/image" Target="cid:2accc0ec13" TargetMode="External"/><Relationship Id="rId263" Type="http://schemas.openxmlformats.org/officeDocument/2006/relationships/hyperlink" Target="cid:7d2b2ff72" TargetMode="External"/><Relationship Id="rId284" Type="http://schemas.openxmlformats.org/officeDocument/2006/relationships/image" Target="cid:d51f223613" TargetMode="External"/><Relationship Id="rId319" Type="http://schemas.openxmlformats.org/officeDocument/2006/relationships/hyperlink" Target="cid:64f5efd42" TargetMode="External"/><Relationship Id="rId37" Type="http://schemas.openxmlformats.org/officeDocument/2006/relationships/hyperlink" Target="cid:bbb631c12" TargetMode="External"/><Relationship Id="rId58" Type="http://schemas.openxmlformats.org/officeDocument/2006/relationships/image" Target="cid:eca83a0c13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23" Type="http://schemas.openxmlformats.org/officeDocument/2006/relationships/hyperlink" Target="cid:b896ad462" TargetMode="External"/><Relationship Id="rId144" Type="http://schemas.openxmlformats.org/officeDocument/2006/relationships/image" Target="cid:e2636a6713" TargetMode="External"/><Relationship Id="rId330" Type="http://schemas.openxmlformats.org/officeDocument/2006/relationships/image" Target="cid:89dfa1d413" TargetMode="External"/><Relationship Id="rId90" Type="http://schemas.openxmlformats.org/officeDocument/2006/relationships/image" Target="cid:3c6fa8b013" TargetMode="External"/><Relationship Id="rId165" Type="http://schemas.openxmlformats.org/officeDocument/2006/relationships/hyperlink" Target="cid:a9baa6a2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211" Type="http://schemas.openxmlformats.org/officeDocument/2006/relationships/hyperlink" Target="cid:c607a7f12" TargetMode="External"/><Relationship Id="rId232" Type="http://schemas.openxmlformats.org/officeDocument/2006/relationships/image" Target="cid:7e6338613" TargetMode="External"/><Relationship Id="rId253" Type="http://schemas.openxmlformats.org/officeDocument/2006/relationships/hyperlink" Target="cid:592330e12" TargetMode="External"/><Relationship Id="rId274" Type="http://schemas.openxmlformats.org/officeDocument/2006/relationships/image" Target="cid:bb08328813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27" Type="http://schemas.openxmlformats.org/officeDocument/2006/relationships/hyperlink" Target="cid:9cc12f202" TargetMode="External"/><Relationship Id="rId48" Type="http://schemas.openxmlformats.org/officeDocument/2006/relationships/image" Target="cid:d0b5888713" TargetMode="External"/><Relationship Id="rId69" Type="http://schemas.openxmlformats.org/officeDocument/2006/relationships/hyperlink" Target="cid:e0ef2af2" TargetMode="External"/><Relationship Id="rId113" Type="http://schemas.openxmlformats.org/officeDocument/2006/relationships/hyperlink" Target="cid:93d06cfe2" TargetMode="External"/><Relationship Id="rId134" Type="http://schemas.openxmlformats.org/officeDocument/2006/relationships/image" Target="cid:c8af4f1913" TargetMode="External"/><Relationship Id="rId320" Type="http://schemas.openxmlformats.org/officeDocument/2006/relationships/image" Target="cid:64f5effa13" TargetMode="External"/><Relationship Id="rId80" Type="http://schemas.openxmlformats.org/officeDocument/2006/relationships/image" Target="cid:27d58f7c13" TargetMode="External"/><Relationship Id="rId155" Type="http://schemas.openxmlformats.org/officeDocument/2006/relationships/hyperlink" Target="cid:f09b1ba62" TargetMode="External"/><Relationship Id="rId176" Type="http://schemas.openxmlformats.org/officeDocument/2006/relationships/image" Target="cid:2a30ebbf13" TargetMode="External"/><Relationship Id="rId197" Type="http://schemas.openxmlformats.org/officeDocument/2006/relationships/hyperlink" Target="cid:9a94d6742" TargetMode="External"/><Relationship Id="rId341" Type="http://schemas.openxmlformats.org/officeDocument/2006/relationships/hyperlink" Target="cid:b23869842" TargetMode="External"/><Relationship Id="rId362" Type="http://schemas.openxmlformats.org/officeDocument/2006/relationships/image" Target="cid:193e37f713" TargetMode="External"/><Relationship Id="rId201" Type="http://schemas.openxmlformats.org/officeDocument/2006/relationships/hyperlink" Target="cid:a60cac882" TargetMode="External"/><Relationship Id="rId222" Type="http://schemas.openxmlformats.org/officeDocument/2006/relationships/image" Target="cid:e7d8c5be13" TargetMode="External"/><Relationship Id="rId243" Type="http://schemas.openxmlformats.org/officeDocument/2006/relationships/hyperlink" Target="cid:2fee70f82" TargetMode="External"/><Relationship Id="rId264" Type="http://schemas.openxmlformats.org/officeDocument/2006/relationships/image" Target="cid:7d2b301d13" TargetMode="External"/><Relationship Id="rId285" Type="http://schemas.openxmlformats.org/officeDocument/2006/relationships/hyperlink" Target="cid:d9df1e0c2" TargetMode="External"/><Relationship Id="rId17" Type="http://schemas.openxmlformats.org/officeDocument/2006/relationships/hyperlink" Target="cid:883802342" TargetMode="External"/><Relationship Id="rId38" Type="http://schemas.openxmlformats.org/officeDocument/2006/relationships/image" Target="cid:bbb631eb13" TargetMode="External"/><Relationship Id="rId59" Type="http://schemas.openxmlformats.org/officeDocument/2006/relationships/hyperlink" Target="cid:ef30262e2" TargetMode="External"/><Relationship Id="rId103" Type="http://schemas.openxmlformats.org/officeDocument/2006/relationships/hyperlink" Target="cid:7a31edb12" TargetMode="External"/><Relationship Id="rId124" Type="http://schemas.openxmlformats.org/officeDocument/2006/relationships/image" Target="cid:b896ad6d13" TargetMode="External"/><Relationship Id="rId310" Type="http://schemas.openxmlformats.org/officeDocument/2006/relationships/image" Target="cid:2c47223813" TargetMode="External"/><Relationship Id="rId70" Type="http://schemas.openxmlformats.org/officeDocument/2006/relationships/image" Target="cid:e0ef2d2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66" Type="http://schemas.openxmlformats.org/officeDocument/2006/relationships/image" Target="cid:a9baa8e13" TargetMode="External"/><Relationship Id="rId187" Type="http://schemas.openxmlformats.org/officeDocument/2006/relationships/hyperlink" Target="cid:579a7efa2" TargetMode="External"/><Relationship Id="rId331" Type="http://schemas.openxmlformats.org/officeDocument/2006/relationships/hyperlink" Target="cid:8e511c9c2" TargetMode="External"/><Relationship Id="rId352" Type="http://schemas.openxmlformats.org/officeDocument/2006/relationships/image" Target="cid:cd2d50ae13" TargetMode="External"/><Relationship Id="rId1" Type="http://schemas.openxmlformats.org/officeDocument/2006/relationships/image" Target="../media/image1.jpeg"/><Relationship Id="rId212" Type="http://schemas.openxmlformats.org/officeDocument/2006/relationships/image" Target="cid:c607a81c13" TargetMode="External"/><Relationship Id="rId233" Type="http://schemas.openxmlformats.org/officeDocument/2006/relationships/hyperlink" Target="cid:bf349ae2" TargetMode="External"/><Relationship Id="rId254" Type="http://schemas.openxmlformats.org/officeDocument/2006/relationships/image" Target="cid:5923310913" TargetMode="External"/><Relationship Id="rId28" Type="http://schemas.openxmlformats.org/officeDocument/2006/relationships/image" Target="cid:9cc12f6e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75" Type="http://schemas.openxmlformats.org/officeDocument/2006/relationships/hyperlink" Target="cid:bb0a5c3f2" TargetMode="External"/><Relationship Id="rId296" Type="http://schemas.openxmlformats.org/officeDocument/2006/relationships/image" Target="cid:ea6dd08913" TargetMode="External"/><Relationship Id="rId300" Type="http://schemas.openxmlformats.org/officeDocument/2006/relationships/image" Target="cid:fe112e9913" TargetMode="External"/><Relationship Id="rId60" Type="http://schemas.openxmlformats.org/officeDocument/2006/relationships/image" Target="cid:ef302654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56" Type="http://schemas.openxmlformats.org/officeDocument/2006/relationships/image" Target="cid:f09b1bd013" TargetMode="External"/><Relationship Id="rId177" Type="http://schemas.openxmlformats.org/officeDocument/2006/relationships/hyperlink" Target="cid:2e6f58082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42" Type="http://schemas.openxmlformats.org/officeDocument/2006/relationships/image" Target="cid:b23869a713" TargetMode="External"/><Relationship Id="rId363" Type="http://schemas.openxmlformats.org/officeDocument/2006/relationships/hyperlink" Target="cid:1e6ccfd42" TargetMode="External"/><Relationship Id="rId202" Type="http://schemas.openxmlformats.org/officeDocument/2006/relationships/image" Target="cid:a60cacae13" TargetMode="External"/><Relationship Id="rId223" Type="http://schemas.openxmlformats.org/officeDocument/2006/relationships/hyperlink" Target="cid:ed01ac172" TargetMode="External"/><Relationship Id="rId244" Type="http://schemas.openxmlformats.org/officeDocument/2006/relationships/image" Target="cid:2fee711c13" TargetMode="External"/><Relationship Id="rId18" Type="http://schemas.openxmlformats.org/officeDocument/2006/relationships/image" Target="cid:8838026613" TargetMode="External"/><Relationship Id="rId39" Type="http://schemas.openxmlformats.org/officeDocument/2006/relationships/hyperlink" Target="cid:bbbaca6d2" TargetMode="External"/><Relationship Id="rId265" Type="http://schemas.openxmlformats.org/officeDocument/2006/relationships/hyperlink" Target="cid:8c9b56672" TargetMode="External"/><Relationship Id="rId286" Type="http://schemas.openxmlformats.org/officeDocument/2006/relationships/image" Target="cid:d9df1e3413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25" Type="http://schemas.openxmlformats.org/officeDocument/2006/relationships/hyperlink" Target="cid:b8993a7d2" TargetMode="External"/><Relationship Id="rId146" Type="http://schemas.openxmlformats.org/officeDocument/2006/relationships/image" Target="cid:e293c51913" TargetMode="External"/><Relationship Id="rId167" Type="http://schemas.openxmlformats.org/officeDocument/2006/relationships/hyperlink" Target="cid:fa4c65f2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32" Type="http://schemas.openxmlformats.org/officeDocument/2006/relationships/image" Target="cid:8e511cc513" TargetMode="External"/><Relationship Id="rId353" Type="http://schemas.openxmlformats.org/officeDocument/2006/relationships/hyperlink" Target="cid:d12328e62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O9" sqref="O9"/>
    </sheetView>
  </sheetViews>
  <sheetFormatPr defaultRowHeight="11.25"/>
  <cols>
    <col min="1" max="1" width="7.75" style="1" customWidth="1"/>
    <col min="2" max="2" width="3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2">
      <c r="A2" s="11" t="s">
        <v>3</v>
      </c>
      <c r="B2" s="12"/>
      <c r="C2" s="57" t="s">
        <v>4</v>
      </c>
      <c r="D2" s="57"/>
      <c r="E2" s="13"/>
      <c r="F2" s="24"/>
      <c r="G2" s="14"/>
      <c r="H2" s="24"/>
      <c r="I2" s="20"/>
      <c r="J2" s="21"/>
      <c r="K2" s="22"/>
      <c r="L2" s="22"/>
    </row>
    <row r="3" spans="1:12">
      <c r="A3" s="58" t="s">
        <v>5</v>
      </c>
      <c r="B3" s="58"/>
      <c r="C3" s="58"/>
      <c r="D3" s="58"/>
      <c r="E3" s="15">
        <f>RA!D7</f>
        <v>20328259.5559</v>
      </c>
      <c r="F3" s="25">
        <f>RA!I7</f>
        <v>2368845.9500000002</v>
      </c>
      <c r="G3" s="16">
        <f>E3-F3</f>
        <v>17959413.605900001</v>
      </c>
      <c r="H3" s="27">
        <f>RA!J7</f>
        <v>11.6529698151777</v>
      </c>
      <c r="I3" s="20">
        <f>SUM(I4:I39)</f>
        <v>20328264.645096157</v>
      </c>
      <c r="J3" s="21">
        <f>SUM(J4:J39)</f>
        <v>17959413.613077652</v>
      </c>
      <c r="K3" s="22">
        <f>E3-I3</f>
        <v>-5.0891961567103863</v>
      </c>
      <c r="L3" s="22">
        <f>G3-J3</f>
        <v>-7.1776509284973145E-3</v>
      </c>
    </row>
    <row r="4" spans="1:12">
      <c r="A4" s="59">
        <f>RA!A8</f>
        <v>41680</v>
      </c>
      <c r="B4" s="12">
        <v>12</v>
      </c>
      <c r="C4" s="56" t="s">
        <v>6</v>
      </c>
      <c r="D4" s="56"/>
      <c r="E4" s="15">
        <f>VLOOKUP(C4,RA!B8:D39,3,0)</f>
        <v>784956.18489999999</v>
      </c>
      <c r="F4" s="25">
        <f>VLOOKUP(C4,RA!B8:I43,8,0)</f>
        <v>40132.273399999998</v>
      </c>
      <c r="G4" s="16">
        <f t="shared" ref="G4:G39" si="0">E4-F4</f>
        <v>744823.91150000005</v>
      </c>
      <c r="H4" s="27">
        <f>RA!J8</f>
        <v>5.11267688210045</v>
      </c>
      <c r="I4" s="20">
        <f>VLOOKUP(B4,RMS!B:D,3,FALSE)</f>
        <v>784956.98873333295</v>
      </c>
      <c r="J4" s="21">
        <f>VLOOKUP(B4,RMS!B:E,4,FALSE)</f>
        <v>744823.914203419</v>
      </c>
      <c r="K4" s="22">
        <f t="shared" ref="K4:K39" si="1">E4-I4</f>
        <v>-0.80383333296049386</v>
      </c>
      <c r="L4" s="22">
        <f t="shared" ref="L4:L39" si="2">G4-J4</f>
        <v>-2.703418955206871E-3</v>
      </c>
    </row>
    <row r="5" spans="1:12">
      <c r="A5" s="59"/>
      <c r="B5" s="12">
        <v>13</v>
      </c>
      <c r="C5" s="56" t="s">
        <v>7</v>
      </c>
      <c r="D5" s="56"/>
      <c r="E5" s="15">
        <f>VLOOKUP(C5,RA!B8:D40,3,0)</f>
        <v>346256.95899999997</v>
      </c>
      <c r="F5" s="25">
        <f>VLOOKUP(C5,RA!B9:I44,8,0)</f>
        <v>63766.100599999998</v>
      </c>
      <c r="G5" s="16">
        <f t="shared" si="0"/>
        <v>282490.85839999997</v>
      </c>
      <c r="H5" s="27">
        <f>RA!J9</f>
        <v>18.415832214364201</v>
      </c>
      <c r="I5" s="20">
        <f>VLOOKUP(B5,RMS!B:D,3,FALSE)</f>
        <v>346257.16232110298</v>
      </c>
      <c r="J5" s="21">
        <f>VLOOKUP(B5,RMS!B:E,4,FALSE)</f>
        <v>282490.846055548</v>
      </c>
      <c r="K5" s="22">
        <f t="shared" si="1"/>
        <v>-0.20332110300660133</v>
      </c>
      <c r="L5" s="22">
        <f t="shared" si="2"/>
        <v>1.2344451970420778E-2</v>
      </c>
    </row>
    <row r="6" spans="1:12">
      <c r="A6" s="59"/>
      <c r="B6" s="12">
        <v>14</v>
      </c>
      <c r="C6" s="56" t="s">
        <v>8</v>
      </c>
      <c r="D6" s="56"/>
      <c r="E6" s="15">
        <f>VLOOKUP(C6,RA!B10:D41,3,0)</f>
        <v>334498.2708</v>
      </c>
      <c r="F6" s="25">
        <f>VLOOKUP(C6,RA!B10:I45,8,0)</f>
        <v>77659.558499999999</v>
      </c>
      <c r="G6" s="16">
        <f t="shared" si="0"/>
        <v>256838.71230000001</v>
      </c>
      <c r="H6" s="27">
        <f>RA!J10</f>
        <v>23.216729436079302</v>
      </c>
      <c r="I6" s="20">
        <f>VLOOKUP(B6,RMS!B:D,3,FALSE)</f>
        <v>334500.40994444402</v>
      </c>
      <c r="J6" s="21">
        <f>VLOOKUP(B6,RMS!B:E,4,FALSE)</f>
        <v>256838.711952991</v>
      </c>
      <c r="K6" s="22">
        <f t="shared" si="1"/>
        <v>-2.139144444023259</v>
      </c>
      <c r="L6" s="22">
        <f t="shared" si="2"/>
        <v>3.4700901596806943E-4</v>
      </c>
    </row>
    <row r="7" spans="1:12">
      <c r="A7" s="59"/>
      <c r="B7" s="12">
        <v>15</v>
      </c>
      <c r="C7" s="56" t="s">
        <v>9</v>
      </c>
      <c r="D7" s="56"/>
      <c r="E7" s="15">
        <f>VLOOKUP(C7,RA!B10:D42,3,0)</f>
        <v>121599.7736</v>
      </c>
      <c r="F7" s="25">
        <f>VLOOKUP(C7,RA!B11:I46,8,0)</f>
        <v>23513.667799999999</v>
      </c>
      <c r="G7" s="16">
        <f t="shared" si="0"/>
        <v>98086.105800000005</v>
      </c>
      <c r="H7" s="27">
        <f>RA!J11</f>
        <v>19.3369338641598</v>
      </c>
      <c r="I7" s="20">
        <f>VLOOKUP(B7,RMS!B:D,3,FALSE)</f>
        <v>121599.840019658</v>
      </c>
      <c r="J7" s="21">
        <f>VLOOKUP(B7,RMS!B:E,4,FALSE)</f>
        <v>98086.1061675214</v>
      </c>
      <c r="K7" s="22">
        <f t="shared" si="1"/>
        <v>-6.641965800372418E-2</v>
      </c>
      <c r="L7" s="22">
        <f t="shared" si="2"/>
        <v>-3.6752139567397535E-4</v>
      </c>
    </row>
    <row r="8" spans="1:12">
      <c r="A8" s="59"/>
      <c r="B8" s="12">
        <v>16</v>
      </c>
      <c r="C8" s="56" t="s">
        <v>10</v>
      </c>
      <c r="D8" s="56"/>
      <c r="E8" s="15">
        <f>VLOOKUP(C8,RA!B12:D43,3,0)</f>
        <v>297511.45500000002</v>
      </c>
      <c r="F8" s="25">
        <f>VLOOKUP(C8,RA!B12:I47,8,0)</f>
        <v>21911.725299999998</v>
      </c>
      <c r="G8" s="16">
        <f t="shared" si="0"/>
        <v>275599.72970000003</v>
      </c>
      <c r="H8" s="27">
        <f>RA!J12</f>
        <v>7.3650022315947501</v>
      </c>
      <c r="I8" s="20">
        <f>VLOOKUP(B8,RMS!B:D,3,FALSE)</f>
        <v>297511.45011452999</v>
      </c>
      <c r="J8" s="21">
        <f>VLOOKUP(B8,RMS!B:E,4,FALSE)</f>
        <v>275599.72902905999</v>
      </c>
      <c r="K8" s="22">
        <f t="shared" si="1"/>
        <v>4.8854700289666653E-3</v>
      </c>
      <c r="L8" s="22">
        <f t="shared" si="2"/>
        <v>6.7094003316015005E-4</v>
      </c>
    </row>
    <row r="9" spans="1:12">
      <c r="A9" s="59"/>
      <c r="B9" s="12">
        <v>17</v>
      </c>
      <c r="C9" s="56" t="s">
        <v>11</v>
      </c>
      <c r="D9" s="56"/>
      <c r="E9" s="15">
        <f>VLOOKUP(C9,RA!B12:D44,3,0)</f>
        <v>496590.14449999999</v>
      </c>
      <c r="F9" s="25">
        <f>VLOOKUP(C9,RA!B13:I48,8,0)</f>
        <v>69231.915900000007</v>
      </c>
      <c r="G9" s="16">
        <f t="shared" si="0"/>
        <v>427358.22859999997</v>
      </c>
      <c r="H9" s="27">
        <f>RA!J13</f>
        <v>13.941459907487101</v>
      </c>
      <c r="I9" s="20">
        <f>VLOOKUP(B9,RMS!B:D,3,FALSE)</f>
        <v>496590.40364957298</v>
      </c>
      <c r="J9" s="21">
        <f>VLOOKUP(B9,RMS!B:E,4,FALSE)</f>
        <v>427358.22913162399</v>
      </c>
      <c r="K9" s="22">
        <f t="shared" si="1"/>
        <v>-0.25914957298664376</v>
      </c>
      <c r="L9" s="22">
        <f t="shared" si="2"/>
        <v>-5.3162401309236884E-4</v>
      </c>
    </row>
    <row r="10" spans="1:12">
      <c r="A10" s="59"/>
      <c r="B10" s="12">
        <v>18</v>
      </c>
      <c r="C10" s="56" t="s">
        <v>12</v>
      </c>
      <c r="D10" s="56"/>
      <c r="E10" s="15">
        <f>VLOOKUP(C10,RA!B14:D45,3,0)</f>
        <v>161038.5503</v>
      </c>
      <c r="F10" s="25">
        <f>VLOOKUP(C10,RA!B14:I49,8,0)</f>
        <v>17139.247500000001</v>
      </c>
      <c r="G10" s="16">
        <f t="shared" si="0"/>
        <v>143899.3028</v>
      </c>
      <c r="H10" s="27">
        <f>RA!J14</f>
        <v>10.6429469639854</v>
      </c>
      <c r="I10" s="20">
        <f>VLOOKUP(B10,RMS!B:D,3,FALSE)</f>
        <v>161038.580159829</v>
      </c>
      <c r="J10" s="21">
        <f>VLOOKUP(B10,RMS!B:E,4,FALSE)</f>
        <v>143899.30227179499</v>
      </c>
      <c r="K10" s="22">
        <f t="shared" si="1"/>
        <v>-2.9859828995540738E-2</v>
      </c>
      <c r="L10" s="22">
        <f t="shared" si="2"/>
        <v>5.2820501150563359E-4</v>
      </c>
    </row>
    <row r="11" spans="1:12">
      <c r="A11" s="59"/>
      <c r="B11" s="12">
        <v>19</v>
      </c>
      <c r="C11" s="56" t="s">
        <v>13</v>
      </c>
      <c r="D11" s="56"/>
      <c r="E11" s="15">
        <f>VLOOKUP(C11,RA!B14:D46,3,0)</f>
        <v>137407.6354</v>
      </c>
      <c r="F11" s="25">
        <f>VLOOKUP(C11,RA!B15:I50,8,0)</f>
        <v>-2918.3395</v>
      </c>
      <c r="G11" s="16">
        <f t="shared" si="0"/>
        <v>140325.9749</v>
      </c>
      <c r="H11" s="27">
        <f>RA!J15</f>
        <v>-2.1238554113129</v>
      </c>
      <c r="I11" s="20">
        <f>VLOOKUP(B11,RMS!B:D,3,FALSE)</f>
        <v>137407.63415897399</v>
      </c>
      <c r="J11" s="21">
        <f>VLOOKUP(B11,RMS!B:E,4,FALSE)</f>
        <v>140325.973905983</v>
      </c>
      <c r="K11" s="22">
        <f t="shared" si="1"/>
        <v>1.2410260096658021E-3</v>
      </c>
      <c r="L11" s="22">
        <f t="shared" si="2"/>
        <v>9.9401699844747782E-4</v>
      </c>
    </row>
    <row r="12" spans="1:12">
      <c r="A12" s="59"/>
      <c r="B12" s="12">
        <v>21</v>
      </c>
      <c r="C12" s="56" t="s">
        <v>14</v>
      </c>
      <c r="D12" s="56"/>
      <c r="E12" s="15">
        <f>VLOOKUP(C12,RA!B16:D47,3,0)</f>
        <v>896901.46719999996</v>
      </c>
      <c r="F12" s="25">
        <f>VLOOKUP(C12,RA!B16:I51,8,0)</f>
        <v>51235.266000000003</v>
      </c>
      <c r="G12" s="16">
        <f t="shared" si="0"/>
        <v>845666.20120000001</v>
      </c>
      <c r="H12" s="27">
        <f>RA!J16</f>
        <v>5.7124743211703404</v>
      </c>
      <c r="I12" s="20">
        <f>VLOOKUP(B12,RMS!B:D,3,FALSE)</f>
        <v>896901.37560000003</v>
      </c>
      <c r="J12" s="21">
        <f>VLOOKUP(B12,RMS!B:E,4,FALSE)</f>
        <v>845666.20120000001</v>
      </c>
      <c r="K12" s="22">
        <f t="shared" si="1"/>
        <v>9.159999992698431E-2</v>
      </c>
      <c r="L12" s="22">
        <f t="shared" si="2"/>
        <v>0</v>
      </c>
    </row>
    <row r="13" spans="1:12">
      <c r="A13" s="59"/>
      <c r="B13" s="12">
        <v>22</v>
      </c>
      <c r="C13" s="56" t="s">
        <v>15</v>
      </c>
      <c r="D13" s="56"/>
      <c r="E13" s="15">
        <f>VLOOKUP(C13,RA!B16:D48,3,0)</f>
        <v>1204403.8943</v>
      </c>
      <c r="F13" s="25">
        <f>VLOOKUP(C13,RA!B17:I52,8,0)</f>
        <v>-11652.108399999999</v>
      </c>
      <c r="G13" s="16">
        <f t="shared" si="0"/>
        <v>1216056.0027000001</v>
      </c>
      <c r="H13" s="27">
        <f>RA!J17</f>
        <v>-0.96745854568763301</v>
      </c>
      <c r="I13" s="20">
        <f>VLOOKUP(B13,RMS!B:D,3,FALSE)</f>
        <v>1204404.01348974</v>
      </c>
      <c r="J13" s="21">
        <f>VLOOKUP(B13,RMS!B:E,4,FALSE)</f>
        <v>1216056.0025282099</v>
      </c>
      <c r="K13" s="22">
        <f t="shared" si="1"/>
        <v>-0.11918973992578685</v>
      </c>
      <c r="L13" s="22">
        <f t="shared" si="2"/>
        <v>1.7179013229906559E-4</v>
      </c>
    </row>
    <row r="14" spans="1:12">
      <c r="A14" s="59"/>
      <c r="B14" s="12">
        <v>23</v>
      </c>
      <c r="C14" s="56" t="s">
        <v>16</v>
      </c>
      <c r="D14" s="56"/>
      <c r="E14" s="15">
        <f>VLOOKUP(C14,RA!B18:D49,3,0)</f>
        <v>2845025.8144999999</v>
      </c>
      <c r="F14" s="25">
        <f>VLOOKUP(C14,RA!B18:I53,8,0)</f>
        <v>480985.60700000002</v>
      </c>
      <c r="G14" s="16">
        <f t="shared" si="0"/>
        <v>2364040.2075</v>
      </c>
      <c r="H14" s="27">
        <f>RA!J18</f>
        <v>16.906194824264901</v>
      </c>
      <c r="I14" s="20">
        <f>VLOOKUP(B14,RMS!B:D,3,FALSE)</f>
        <v>2845025.9688649601</v>
      </c>
      <c r="J14" s="21">
        <f>VLOOKUP(B14,RMS!B:E,4,FALSE)</f>
        <v>2364040.2285948698</v>
      </c>
      <c r="K14" s="22">
        <f t="shared" si="1"/>
        <v>-0.15436496026813984</v>
      </c>
      <c r="L14" s="22">
        <f t="shared" si="2"/>
        <v>-2.1094869822263718E-2</v>
      </c>
    </row>
    <row r="15" spans="1:12">
      <c r="A15" s="59"/>
      <c r="B15" s="12">
        <v>24</v>
      </c>
      <c r="C15" s="56" t="s">
        <v>17</v>
      </c>
      <c r="D15" s="56"/>
      <c r="E15" s="15">
        <f>VLOOKUP(C15,RA!B18:D50,3,0)</f>
        <v>796876.49089999998</v>
      </c>
      <c r="F15" s="25">
        <f>VLOOKUP(C15,RA!B19:I54,8,0)</f>
        <v>112468.61990000001</v>
      </c>
      <c r="G15" s="16">
        <f t="shared" si="0"/>
        <v>684407.87099999993</v>
      </c>
      <c r="H15" s="27">
        <f>RA!J19</f>
        <v>14.113682758162</v>
      </c>
      <c r="I15" s="20">
        <f>VLOOKUP(B15,RMS!B:D,3,FALSE)</f>
        <v>796876.547252991</v>
      </c>
      <c r="J15" s="21">
        <f>VLOOKUP(B15,RMS!B:E,4,FALSE)</f>
        <v>684407.87052222202</v>
      </c>
      <c r="K15" s="22">
        <f t="shared" si="1"/>
        <v>-5.6352991028688848E-2</v>
      </c>
      <c r="L15" s="22">
        <f t="shared" si="2"/>
        <v>4.7777791041880846E-4</v>
      </c>
    </row>
    <row r="16" spans="1:12">
      <c r="A16" s="59"/>
      <c r="B16" s="12">
        <v>25</v>
      </c>
      <c r="C16" s="56" t="s">
        <v>18</v>
      </c>
      <c r="D16" s="56"/>
      <c r="E16" s="15">
        <f>VLOOKUP(C16,RA!B20:D51,3,0)</f>
        <v>734192.71530000004</v>
      </c>
      <c r="F16" s="25">
        <f>VLOOKUP(C16,RA!B20:I55,8,0)</f>
        <v>76316.209700000007</v>
      </c>
      <c r="G16" s="16">
        <f t="shared" si="0"/>
        <v>657876.50560000003</v>
      </c>
      <c r="H16" s="27">
        <f>RA!J20</f>
        <v>10.394574627292</v>
      </c>
      <c r="I16" s="20">
        <f>VLOOKUP(B16,RMS!B:D,3,FALSE)</f>
        <v>734192.74990000005</v>
      </c>
      <c r="J16" s="21">
        <f>VLOOKUP(B16,RMS!B:E,4,FALSE)</f>
        <v>657876.50560000003</v>
      </c>
      <c r="K16" s="22">
        <f t="shared" si="1"/>
        <v>-3.460000001359731E-2</v>
      </c>
      <c r="L16" s="22">
        <f t="shared" si="2"/>
        <v>0</v>
      </c>
    </row>
    <row r="17" spans="1:12">
      <c r="A17" s="59"/>
      <c r="B17" s="12">
        <v>26</v>
      </c>
      <c r="C17" s="56" t="s">
        <v>19</v>
      </c>
      <c r="D17" s="56"/>
      <c r="E17" s="15">
        <f>VLOOKUP(C17,RA!B20:D52,3,0)</f>
        <v>599995.69510000001</v>
      </c>
      <c r="F17" s="25">
        <f>VLOOKUP(C17,RA!B21:I56,8,0)</f>
        <v>62699.112800000003</v>
      </c>
      <c r="G17" s="16">
        <f t="shared" si="0"/>
        <v>537296.58230000001</v>
      </c>
      <c r="H17" s="27">
        <f>RA!J21</f>
        <v>10.449927109818701</v>
      </c>
      <c r="I17" s="20">
        <f>VLOOKUP(B17,RMS!B:D,3,FALSE)</f>
        <v>599995.399528031</v>
      </c>
      <c r="J17" s="21">
        <f>VLOOKUP(B17,RMS!B:E,4,FALSE)</f>
        <v>537296.58217102301</v>
      </c>
      <c r="K17" s="22">
        <f t="shared" si="1"/>
        <v>0.29557196900714189</v>
      </c>
      <c r="L17" s="22">
        <f t="shared" si="2"/>
        <v>1.2897700071334839E-4</v>
      </c>
    </row>
    <row r="18" spans="1:12">
      <c r="A18" s="59"/>
      <c r="B18" s="12">
        <v>27</v>
      </c>
      <c r="C18" s="56" t="s">
        <v>20</v>
      </c>
      <c r="D18" s="56"/>
      <c r="E18" s="15">
        <f>VLOOKUP(C18,RA!B22:D53,3,0)</f>
        <v>2257421.6094</v>
      </c>
      <c r="F18" s="25">
        <f>VLOOKUP(C18,RA!B22:I57,8,0)</f>
        <v>240972.47070000001</v>
      </c>
      <c r="G18" s="16">
        <f t="shared" si="0"/>
        <v>2016449.1387</v>
      </c>
      <c r="H18" s="27">
        <f>RA!J22</f>
        <v>10.674677237808901</v>
      </c>
      <c r="I18" s="20">
        <f>VLOOKUP(B18,RMS!B:D,3,FALSE)</f>
        <v>2257422.5453512799</v>
      </c>
      <c r="J18" s="21">
        <f>VLOOKUP(B18,RMS!B:E,4,FALSE)</f>
        <v>2016449.1375410301</v>
      </c>
      <c r="K18" s="22">
        <f t="shared" si="1"/>
        <v>-0.93595127994194627</v>
      </c>
      <c r="L18" s="22">
        <f t="shared" si="2"/>
        <v>1.1589699424803257E-3</v>
      </c>
    </row>
    <row r="19" spans="1:12">
      <c r="A19" s="59"/>
      <c r="B19" s="12">
        <v>29</v>
      </c>
      <c r="C19" s="56" t="s">
        <v>21</v>
      </c>
      <c r="D19" s="56"/>
      <c r="E19" s="15">
        <f>VLOOKUP(C19,RA!B22:D54,3,0)</f>
        <v>2545491.9517000001</v>
      </c>
      <c r="F19" s="25">
        <f>VLOOKUP(C19,RA!B23:I58,8,0)</f>
        <v>218821.71290000001</v>
      </c>
      <c r="G19" s="16">
        <f t="shared" si="0"/>
        <v>2326670.2387999999</v>
      </c>
      <c r="H19" s="27">
        <f>RA!J23</f>
        <v>8.5964409651289806</v>
      </c>
      <c r="I19" s="20">
        <f>VLOOKUP(B19,RMS!B:D,3,FALSE)</f>
        <v>2545492.7518572598</v>
      </c>
      <c r="J19" s="21">
        <f>VLOOKUP(B19,RMS!B:E,4,FALSE)</f>
        <v>2326670.2861418799</v>
      </c>
      <c r="K19" s="22">
        <f t="shared" si="1"/>
        <v>-0.80015725968405604</v>
      </c>
      <c r="L19" s="22">
        <f t="shared" si="2"/>
        <v>-4.7341879922896624E-2</v>
      </c>
    </row>
    <row r="20" spans="1:12">
      <c r="A20" s="59"/>
      <c r="B20" s="12">
        <v>31</v>
      </c>
      <c r="C20" s="56" t="s">
        <v>22</v>
      </c>
      <c r="D20" s="56"/>
      <c r="E20" s="15">
        <f>VLOOKUP(C20,RA!B24:D55,3,0)</f>
        <v>328969.83919999999</v>
      </c>
      <c r="F20" s="25">
        <f>VLOOKUP(C20,RA!B24:I59,8,0)</f>
        <v>60640.004300000001</v>
      </c>
      <c r="G20" s="16">
        <f t="shared" si="0"/>
        <v>268329.83490000002</v>
      </c>
      <c r="H20" s="27">
        <f>RA!J24</f>
        <v>18.433302106803001</v>
      </c>
      <c r="I20" s="20">
        <f>VLOOKUP(B20,RMS!B:D,3,FALSE)</f>
        <v>328969.8042208</v>
      </c>
      <c r="J20" s="21">
        <f>VLOOKUP(B20,RMS!B:E,4,FALSE)</f>
        <v>268329.82183207403</v>
      </c>
      <c r="K20" s="22">
        <f t="shared" si="1"/>
        <v>3.497919999063015E-2</v>
      </c>
      <c r="L20" s="22">
        <f t="shared" si="2"/>
        <v>1.3067925989162177E-2</v>
      </c>
    </row>
    <row r="21" spans="1:12">
      <c r="A21" s="59"/>
      <c r="B21" s="12">
        <v>32</v>
      </c>
      <c r="C21" s="56" t="s">
        <v>23</v>
      </c>
      <c r="D21" s="56"/>
      <c r="E21" s="15">
        <f>VLOOKUP(C21,RA!B24:D56,3,0)</f>
        <v>333978.53159999999</v>
      </c>
      <c r="F21" s="25">
        <f>VLOOKUP(C21,RA!B25:I60,8,0)</f>
        <v>31966.6126</v>
      </c>
      <c r="G21" s="16">
        <f t="shared" si="0"/>
        <v>302011.91899999999</v>
      </c>
      <c r="H21" s="27">
        <f>RA!J25</f>
        <v>9.5714573169888197</v>
      </c>
      <c r="I21" s="20">
        <f>VLOOKUP(B21,RMS!B:D,3,FALSE)</f>
        <v>333978.533809538</v>
      </c>
      <c r="J21" s="21">
        <f>VLOOKUP(B21,RMS!B:E,4,FALSE)</f>
        <v>302011.91901290801</v>
      </c>
      <c r="K21" s="22">
        <f t="shared" si="1"/>
        <v>-2.2095380118116736E-3</v>
      </c>
      <c r="L21" s="22">
        <f t="shared" si="2"/>
        <v>-1.2908014468848705E-5</v>
      </c>
    </row>
    <row r="22" spans="1:12">
      <c r="A22" s="59"/>
      <c r="B22" s="12">
        <v>33</v>
      </c>
      <c r="C22" s="56" t="s">
        <v>24</v>
      </c>
      <c r="D22" s="56"/>
      <c r="E22" s="15">
        <f>VLOOKUP(C22,RA!B26:D57,3,0)</f>
        <v>433848.37459999998</v>
      </c>
      <c r="F22" s="25">
        <f>VLOOKUP(C22,RA!B26:I61,8,0)</f>
        <v>104180.2442</v>
      </c>
      <c r="G22" s="16">
        <f t="shared" si="0"/>
        <v>329668.13039999997</v>
      </c>
      <c r="H22" s="27">
        <f>RA!J26</f>
        <v>24.013053937577201</v>
      </c>
      <c r="I22" s="20">
        <f>VLOOKUP(B22,RMS!B:D,3,FALSE)</f>
        <v>433848.35438663501</v>
      </c>
      <c r="J22" s="21">
        <f>VLOOKUP(B22,RMS!B:E,4,FALSE)</f>
        <v>329668.12941266998</v>
      </c>
      <c r="K22" s="22">
        <f t="shared" si="1"/>
        <v>2.0213364972732961E-2</v>
      </c>
      <c r="L22" s="22">
        <f t="shared" si="2"/>
        <v>9.8732998594641685E-4</v>
      </c>
    </row>
    <row r="23" spans="1:12">
      <c r="A23" s="59"/>
      <c r="B23" s="12">
        <v>34</v>
      </c>
      <c r="C23" s="56" t="s">
        <v>25</v>
      </c>
      <c r="D23" s="56"/>
      <c r="E23" s="15">
        <f>VLOOKUP(C23,RA!B26:D58,3,0)</f>
        <v>292895.84970000002</v>
      </c>
      <c r="F23" s="25">
        <f>VLOOKUP(C23,RA!B27:I62,8,0)</f>
        <v>67783.806800000006</v>
      </c>
      <c r="G23" s="16">
        <f t="shared" si="0"/>
        <v>225112.0429</v>
      </c>
      <c r="H23" s="27">
        <f>RA!J27</f>
        <v>23.1426313720143</v>
      </c>
      <c r="I23" s="20">
        <f>VLOOKUP(B23,RMS!B:D,3,FALSE)</f>
        <v>292895.851632796</v>
      </c>
      <c r="J23" s="21">
        <f>VLOOKUP(B23,RMS!B:E,4,FALSE)</f>
        <v>225112.036015258</v>
      </c>
      <c r="K23" s="22">
        <f t="shared" si="1"/>
        <v>-1.9327959744259715E-3</v>
      </c>
      <c r="L23" s="22">
        <f t="shared" si="2"/>
        <v>6.8847420043312013E-3</v>
      </c>
    </row>
    <row r="24" spans="1:12">
      <c r="A24" s="59"/>
      <c r="B24" s="12">
        <v>35</v>
      </c>
      <c r="C24" s="56" t="s">
        <v>26</v>
      </c>
      <c r="D24" s="56"/>
      <c r="E24" s="15">
        <f>VLOOKUP(C24,RA!B28:D59,3,0)</f>
        <v>758273.60369999998</v>
      </c>
      <c r="F24" s="25">
        <f>VLOOKUP(C24,RA!B28:I63,8,0)</f>
        <v>72941.818700000003</v>
      </c>
      <c r="G24" s="16">
        <f t="shared" si="0"/>
        <v>685331.78499999992</v>
      </c>
      <c r="H24" s="27">
        <f>RA!J28</f>
        <v>9.6194590374872604</v>
      </c>
      <c r="I24" s="20">
        <f>VLOOKUP(B24,RMS!B:D,3,FALSE)</f>
        <v>758273.60389734502</v>
      </c>
      <c r="J24" s="21">
        <f>VLOOKUP(B24,RMS!B:E,4,FALSE)</f>
        <v>685331.784713828</v>
      </c>
      <c r="K24" s="22">
        <f t="shared" si="1"/>
        <v>-1.9734504166990519E-4</v>
      </c>
      <c r="L24" s="22">
        <f t="shared" si="2"/>
        <v>2.8617191128432751E-4</v>
      </c>
    </row>
    <row r="25" spans="1:12">
      <c r="A25" s="59"/>
      <c r="B25" s="12">
        <v>36</v>
      </c>
      <c r="C25" s="56" t="s">
        <v>27</v>
      </c>
      <c r="D25" s="56"/>
      <c r="E25" s="15">
        <f>VLOOKUP(C25,RA!B28:D60,3,0)</f>
        <v>900979.2071</v>
      </c>
      <c r="F25" s="25">
        <f>VLOOKUP(C25,RA!B29:I64,8,0)</f>
        <v>178256.39199999999</v>
      </c>
      <c r="G25" s="16">
        <f t="shared" si="0"/>
        <v>722722.81510000001</v>
      </c>
      <c r="H25" s="27">
        <f>RA!J29</f>
        <v>19.784739824768799</v>
      </c>
      <c r="I25" s="20">
        <f>VLOOKUP(B25,RMS!B:D,3,FALSE)</f>
        <v>900979.20392654894</v>
      </c>
      <c r="J25" s="21">
        <f>VLOOKUP(B25,RMS!B:E,4,FALSE)</f>
        <v>722722.80090870406</v>
      </c>
      <c r="K25" s="22">
        <f t="shared" si="1"/>
        <v>3.1734510557726026E-3</v>
      </c>
      <c r="L25" s="22">
        <f t="shared" si="2"/>
        <v>1.4191295951604843E-2</v>
      </c>
    </row>
    <row r="26" spans="1:12">
      <c r="A26" s="59"/>
      <c r="B26" s="12">
        <v>37</v>
      </c>
      <c r="C26" s="56" t="s">
        <v>28</v>
      </c>
      <c r="D26" s="56"/>
      <c r="E26" s="15">
        <f>VLOOKUP(C26,RA!B30:D61,3,0)</f>
        <v>843090.34230000002</v>
      </c>
      <c r="F26" s="25">
        <f>VLOOKUP(C26,RA!B30:I65,8,0)</f>
        <v>126365.49280000001</v>
      </c>
      <c r="G26" s="16">
        <f t="shared" si="0"/>
        <v>716724.84950000001</v>
      </c>
      <c r="H26" s="27">
        <f>RA!J30</f>
        <v>14.9883691533303</v>
      </c>
      <c r="I26" s="20">
        <f>VLOOKUP(B26,RMS!B:D,3,FALSE)</f>
        <v>843090.32946194697</v>
      </c>
      <c r="J26" s="21">
        <f>VLOOKUP(B26,RMS!B:E,4,FALSE)</f>
        <v>716724.85396088497</v>
      </c>
      <c r="K26" s="22">
        <f t="shared" si="1"/>
        <v>1.2838053051382303E-2</v>
      </c>
      <c r="L26" s="22">
        <f t="shared" si="2"/>
        <v>-4.4608849566429853E-3</v>
      </c>
    </row>
    <row r="27" spans="1:12">
      <c r="A27" s="59"/>
      <c r="B27" s="12">
        <v>38</v>
      </c>
      <c r="C27" s="56" t="s">
        <v>29</v>
      </c>
      <c r="D27" s="56"/>
      <c r="E27" s="15">
        <f>VLOOKUP(C27,RA!B30:D62,3,0)</f>
        <v>479987.28279999999</v>
      </c>
      <c r="F27" s="25">
        <f>VLOOKUP(C27,RA!B31:I66,8,0)</f>
        <v>45731.508099999999</v>
      </c>
      <c r="G27" s="16">
        <f t="shared" si="0"/>
        <v>434255.77470000001</v>
      </c>
      <c r="H27" s="27">
        <f>RA!J31</f>
        <v>9.5276499479790004</v>
      </c>
      <c r="I27" s="20">
        <f>VLOOKUP(B27,RMS!B:D,3,FALSE)</f>
        <v>479987.27417256602</v>
      </c>
      <c r="J27" s="21">
        <f>VLOOKUP(B27,RMS!B:E,4,FALSE)</f>
        <v>434255.77840531</v>
      </c>
      <c r="K27" s="22">
        <f t="shared" si="1"/>
        <v>8.627433970104903E-3</v>
      </c>
      <c r="L27" s="22">
        <f t="shared" si="2"/>
        <v>-3.7053099949844182E-3</v>
      </c>
    </row>
    <row r="28" spans="1:12">
      <c r="A28" s="59"/>
      <c r="B28" s="12">
        <v>39</v>
      </c>
      <c r="C28" s="56" t="s">
        <v>30</v>
      </c>
      <c r="D28" s="56"/>
      <c r="E28" s="15">
        <f>VLOOKUP(C28,RA!B32:D63,3,0)</f>
        <v>198781.74739999999</v>
      </c>
      <c r="F28" s="25">
        <f>VLOOKUP(C28,RA!B32:I67,8,0)</f>
        <v>51927.355000000003</v>
      </c>
      <c r="G28" s="16">
        <f t="shared" si="0"/>
        <v>146854.39239999998</v>
      </c>
      <c r="H28" s="27">
        <f>RA!J32</f>
        <v>26.122798334954201</v>
      </c>
      <c r="I28" s="20">
        <f>VLOOKUP(B28,RMS!B:D,3,FALSE)</f>
        <v>198781.712745942</v>
      </c>
      <c r="J28" s="21">
        <f>VLOOKUP(B28,RMS!B:E,4,FALSE)</f>
        <v>146854.37317279799</v>
      </c>
      <c r="K28" s="22">
        <f t="shared" si="1"/>
        <v>3.4654057992156595E-2</v>
      </c>
      <c r="L28" s="22">
        <f t="shared" si="2"/>
        <v>1.9227201992180198E-2</v>
      </c>
    </row>
    <row r="29" spans="1:12">
      <c r="A29" s="59"/>
      <c r="B29" s="12">
        <v>40</v>
      </c>
      <c r="C29" s="56" t="s">
        <v>31</v>
      </c>
      <c r="D29" s="56"/>
      <c r="E29" s="15">
        <f>VLOOKUP(C29,RA!B32:D64,3,0)</f>
        <v>100.38509999999999</v>
      </c>
      <c r="F29" s="25">
        <f>VLOOKUP(C29,RA!B33:I68,8,0)</f>
        <v>19.8565</v>
      </c>
      <c r="G29" s="16">
        <f t="shared" si="0"/>
        <v>80.528599999999997</v>
      </c>
      <c r="H29" s="27">
        <f>RA!J33</f>
        <v>19.780325964709899</v>
      </c>
      <c r="I29" s="20">
        <f>VLOOKUP(B29,RMS!B:D,3,FALSE)</f>
        <v>100.3848</v>
      </c>
      <c r="J29" s="21">
        <f>VLOOKUP(B29,RMS!B:E,4,FALSE)</f>
        <v>80.528599999999997</v>
      </c>
      <c r="K29" s="22">
        <f t="shared" si="1"/>
        <v>2.9999999999574811E-4</v>
      </c>
      <c r="L29" s="22">
        <f t="shared" si="2"/>
        <v>0</v>
      </c>
    </row>
    <row r="30" spans="1:12">
      <c r="A30" s="59"/>
      <c r="B30" s="12">
        <v>41</v>
      </c>
      <c r="C30" s="56" t="s">
        <v>36</v>
      </c>
      <c r="D30" s="56"/>
      <c r="E30" s="15">
        <f>VLOOKUP(C30,RA!B34:D65,3,0)</f>
        <v>0</v>
      </c>
      <c r="F30" s="25">
        <f>VLOOKUP(C30,RA!B34:I69,8,0)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</row>
    <row r="31" spans="1:12">
      <c r="A31" s="59"/>
      <c r="B31" s="12">
        <v>42</v>
      </c>
      <c r="C31" s="56" t="s">
        <v>32</v>
      </c>
      <c r="D31" s="56"/>
      <c r="E31" s="15">
        <f>VLOOKUP(C31,RA!B34:D66,3,0)</f>
        <v>128362.0264</v>
      </c>
      <c r="F31" s="25">
        <f>VLOOKUP(C31,RA!B35:I70,8,0)</f>
        <v>14161.5851</v>
      </c>
      <c r="G31" s="16">
        <f t="shared" si="0"/>
        <v>114200.44130000001</v>
      </c>
      <c r="H31" s="27">
        <f>RA!J35</f>
        <v>11.0325346967255</v>
      </c>
      <c r="I31" s="20">
        <f>VLOOKUP(B31,RMS!B:D,3,FALSE)</f>
        <v>128362.02529999999</v>
      </c>
      <c r="J31" s="21">
        <f>VLOOKUP(B31,RMS!B:E,4,FALSE)</f>
        <v>114200.4452</v>
      </c>
      <c r="K31" s="22">
        <f t="shared" si="1"/>
        <v>1.1000000085914508E-3</v>
      </c>
      <c r="L31" s="22">
        <f t="shared" si="2"/>
        <v>-3.8999999960651621E-3</v>
      </c>
    </row>
    <row r="32" spans="1:12">
      <c r="A32" s="59"/>
      <c r="B32" s="12">
        <v>71</v>
      </c>
      <c r="C32" s="56" t="s">
        <v>37</v>
      </c>
      <c r="D32" s="56"/>
      <c r="E32" s="15">
        <f>VLOOKUP(C32,RA!B36:D67,3,0)</f>
        <v>0</v>
      </c>
      <c r="F32" s="25">
        <f>VLOOKUP(C32,RA!B36:I71,8,0)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</row>
    <row r="33" spans="1:12">
      <c r="A33" s="59"/>
      <c r="B33" s="12">
        <v>72</v>
      </c>
      <c r="C33" s="56" t="s">
        <v>38</v>
      </c>
      <c r="D33" s="56"/>
      <c r="E33" s="15">
        <f>VLOOKUP(C33,RA!B37:D68,3,0)</f>
        <v>0</v>
      </c>
      <c r="F33" s="25">
        <f>VLOOKUP(C33,RA!B37:I72,8,0)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</row>
    <row r="34" spans="1:12">
      <c r="A34" s="59"/>
      <c r="B34" s="12">
        <v>73</v>
      </c>
      <c r="C34" s="56" t="s">
        <v>39</v>
      </c>
      <c r="D34" s="56"/>
      <c r="E34" s="15">
        <f>VLOOKUP(C34,RA!B38:D69,3,0)</f>
        <v>0</v>
      </c>
      <c r="F34" s="25">
        <f>VLOOKUP(C34,RA!B38:I73,8,0)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</row>
    <row r="35" spans="1:12">
      <c r="A35" s="59"/>
      <c r="B35" s="12">
        <v>75</v>
      </c>
      <c r="C35" s="56" t="s">
        <v>33</v>
      </c>
      <c r="D35" s="56"/>
      <c r="E35" s="15">
        <f>VLOOKUP(C35,RA!B8:D70,3,0)</f>
        <v>356549.57939999999</v>
      </c>
      <c r="F35" s="25">
        <f>VLOOKUP(C35,RA!B8:I74,8,0)</f>
        <v>20349.546999999999</v>
      </c>
      <c r="G35" s="16">
        <f t="shared" si="0"/>
        <v>336200.03239999997</v>
      </c>
      <c r="H35" s="27">
        <f>RA!J39</f>
        <v>5.7073540892248804</v>
      </c>
      <c r="I35" s="20">
        <f>VLOOKUP(B35,RMS!B:D,3,FALSE)</f>
        <v>356549.58119658101</v>
      </c>
      <c r="J35" s="21">
        <f>VLOOKUP(B35,RMS!B:E,4,FALSE)</f>
        <v>336200.03170940198</v>
      </c>
      <c r="K35" s="22">
        <f t="shared" si="1"/>
        <v>-1.7965810257010162E-3</v>
      </c>
      <c r="L35" s="22">
        <f t="shared" si="2"/>
        <v>6.9059798261150718E-4</v>
      </c>
    </row>
    <row r="36" spans="1:12">
      <c r="A36" s="59"/>
      <c r="B36" s="12">
        <v>76</v>
      </c>
      <c r="C36" s="56" t="s">
        <v>34</v>
      </c>
      <c r="D36" s="56"/>
      <c r="E36" s="15">
        <f>VLOOKUP(C36,RA!B8:D71,3,0)</f>
        <v>677567.34950000001</v>
      </c>
      <c r="F36" s="25">
        <f>VLOOKUP(C36,RA!B8:I75,8,0)</f>
        <v>48069.543299999998</v>
      </c>
      <c r="G36" s="16">
        <f t="shared" si="0"/>
        <v>629497.80619999999</v>
      </c>
      <c r="H36" s="27">
        <f>RA!J40</f>
        <v>7.0944302932353702</v>
      </c>
      <c r="I36" s="20">
        <f>VLOOKUP(B36,RMS!B:D,3,FALSE)</f>
        <v>677567.33924615395</v>
      </c>
      <c r="J36" s="21">
        <f>VLOOKUP(B36,RMS!B:E,4,FALSE)</f>
        <v>629497.80139059795</v>
      </c>
      <c r="K36" s="22">
        <f t="shared" si="1"/>
        <v>1.0253846063278615E-2</v>
      </c>
      <c r="L36" s="22">
        <f t="shared" si="2"/>
        <v>4.8094020457938313E-3</v>
      </c>
    </row>
    <row r="37" spans="1:12">
      <c r="A37" s="59"/>
      <c r="B37" s="12">
        <v>77</v>
      </c>
      <c r="C37" s="56" t="s">
        <v>40</v>
      </c>
      <c r="D37" s="56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</row>
    <row r="38" spans="1:12">
      <c r="A38" s="59"/>
      <c r="B38" s="12">
        <v>78</v>
      </c>
      <c r="C38" s="56" t="s">
        <v>41</v>
      </c>
      <c r="D38" s="56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</row>
    <row r="39" spans="1:12">
      <c r="A39" s="59"/>
      <c r="B39" s="12">
        <v>99</v>
      </c>
      <c r="C39" s="56" t="s">
        <v>35</v>
      </c>
      <c r="D39" s="56"/>
      <c r="E39" s="15">
        <f>VLOOKUP(C39,RA!B8:D74,3,0)</f>
        <v>34706.825199999999</v>
      </c>
      <c r="F39" s="25">
        <f>VLOOKUP(C39,RA!B8:I78,8,0)</f>
        <v>4169.1435000000001</v>
      </c>
      <c r="G39" s="16">
        <f t="shared" si="0"/>
        <v>30537.681700000001</v>
      </c>
      <c r="H39" s="27">
        <f>RA!J43</f>
        <v>12.012460016077799</v>
      </c>
      <c r="I39" s="20">
        <f>VLOOKUP(B39,RMS!B:D,3,FALSE)</f>
        <v>34706.825353604101</v>
      </c>
      <c r="J39" s="21">
        <f>VLOOKUP(B39,RMS!B:E,4,FALSE)</f>
        <v>30537.681726041901</v>
      </c>
      <c r="K39" s="22">
        <f t="shared" si="1"/>
        <v>-1.5360410179710016E-4</v>
      </c>
      <c r="L39" s="22">
        <f t="shared" si="2"/>
        <v>-2.6041900127893314E-5</v>
      </c>
    </row>
  </sheetData>
  <mergeCells count="39">
    <mergeCell ref="C39:D39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:D2"/>
    <mergeCell ref="C4:D4"/>
    <mergeCell ref="C5:D5"/>
    <mergeCell ref="C6:D6"/>
    <mergeCell ref="C7:D7"/>
    <mergeCell ref="A3:D3"/>
    <mergeCell ref="A4:A3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29:D29"/>
    <mergeCell ref="C27:D27"/>
    <mergeCell ref="C28:D28"/>
    <mergeCell ref="C23:D23"/>
    <mergeCell ref="C24:D24"/>
    <mergeCell ref="C25:D25"/>
    <mergeCell ref="C26:D26"/>
  </mergeCells>
  <phoneticPr fontId="23" type="noConversion"/>
  <pageMargins left="0.75" right="0.75" top="1" bottom="1" header="0.5" footer="0.5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3"/>
  <sheetViews>
    <sheetView workbookViewId="0">
      <selection sqref="A1:XFD1048576"/>
    </sheetView>
  </sheetViews>
  <sheetFormatPr defaultRowHeight="11.25"/>
  <cols>
    <col min="1" max="1" width="7.75" style="34" customWidth="1"/>
    <col min="2" max="3" width="9" style="34"/>
    <col min="4" max="5" width="11.5" style="34" bestFit="1" customWidth="1"/>
    <col min="6" max="7" width="12.25" style="34" bestFit="1" customWidth="1"/>
    <col min="8" max="8" width="9" style="34"/>
    <col min="9" max="9" width="12.25" style="34" bestFit="1" customWidth="1"/>
    <col min="10" max="10" width="9" style="34"/>
    <col min="11" max="11" width="12.25" style="34" bestFit="1" customWidth="1"/>
    <col min="12" max="12" width="10.5" style="34" bestFit="1" customWidth="1"/>
    <col min="13" max="13" width="12.25" style="34" bestFit="1" customWidth="1"/>
    <col min="14" max="15" width="13.875" style="34" bestFit="1" customWidth="1"/>
    <col min="16" max="16" width="10.5" style="34" bestFit="1" customWidth="1"/>
    <col min="17" max="17" width="9.25" style="34" bestFit="1" customWidth="1"/>
    <col min="18" max="18" width="10.5" style="34" bestFit="1" customWidth="1"/>
    <col min="19" max="20" width="9" style="34"/>
    <col min="21" max="21" width="10.5" style="34" bestFit="1" customWidth="1"/>
    <col min="22" max="22" width="36" style="34" bestFit="1" customWidth="1"/>
    <col min="23" max="16384" width="9" style="34"/>
  </cols>
  <sheetData>
    <row r="1" spans="1:23" ht="12.7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35" t="s">
        <v>47</v>
      </c>
      <c r="W1" s="64"/>
    </row>
    <row r="2" spans="1:23" ht="12.75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35"/>
      <c r="W2" s="64"/>
    </row>
    <row r="3" spans="1:23" ht="23.25" thickBot="1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36" t="s">
        <v>48</v>
      </c>
      <c r="W3" s="64"/>
    </row>
    <row r="4" spans="1:23" ht="12.75" thickTop="1" thickBot="1">
      <c r="A4" s="63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W4" s="64"/>
    </row>
    <row r="5" spans="1:23" ht="12.75" thickTop="1" thickBot="1">
      <c r="A5" s="37"/>
      <c r="B5" s="38"/>
      <c r="C5" s="39"/>
      <c r="D5" s="40" t="s">
        <v>0</v>
      </c>
      <c r="E5" s="40" t="s">
        <v>60</v>
      </c>
      <c r="F5" s="40" t="s">
        <v>61</v>
      </c>
      <c r="G5" s="40" t="s">
        <v>49</v>
      </c>
      <c r="H5" s="40" t="s">
        <v>50</v>
      </c>
      <c r="I5" s="40" t="s">
        <v>1</v>
      </c>
      <c r="J5" s="40" t="s">
        <v>2</v>
      </c>
      <c r="K5" s="40" t="s">
        <v>51</v>
      </c>
      <c r="L5" s="40" t="s">
        <v>52</v>
      </c>
      <c r="M5" s="40" t="s">
        <v>53</v>
      </c>
      <c r="N5" s="40" t="s">
        <v>54</v>
      </c>
      <c r="O5" s="40" t="s">
        <v>55</v>
      </c>
      <c r="P5" s="40" t="s">
        <v>62</v>
      </c>
      <c r="Q5" s="40" t="s">
        <v>63</v>
      </c>
      <c r="R5" s="40" t="s">
        <v>56</v>
      </c>
      <c r="S5" s="40" t="s">
        <v>57</v>
      </c>
      <c r="T5" s="40" t="s">
        <v>58</v>
      </c>
      <c r="U5" s="41" t="s">
        <v>59</v>
      </c>
    </row>
    <row r="6" spans="1:23" ht="12" thickBot="1">
      <c r="A6" s="42" t="s">
        <v>3</v>
      </c>
      <c r="B6" s="65" t="s">
        <v>4</v>
      </c>
      <c r="C6" s="66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3"/>
    </row>
    <row r="7" spans="1:23" ht="12" thickBot="1">
      <c r="A7" s="67" t="s">
        <v>5</v>
      </c>
      <c r="B7" s="68"/>
      <c r="C7" s="69"/>
      <c r="D7" s="44">
        <v>20328259.5559</v>
      </c>
      <c r="E7" s="44">
        <v>18450696.689199999</v>
      </c>
      <c r="F7" s="45">
        <v>110.17610824310501</v>
      </c>
      <c r="G7" s="44">
        <v>16592793.5572</v>
      </c>
      <c r="H7" s="45">
        <v>22.512580451403799</v>
      </c>
      <c r="I7" s="44">
        <v>2368845.9500000002</v>
      </c>
      <c r="J7" s="45">
        <v>11.6529698151777</v>
      </c>
      <c r="K7" s="44">
        <v>2066939.0249000001</v>
      </c>
      <c r="L7" s="45">
        <v>12.456847713886701</v>
      </c>
      <c r="M7" s="45">
        <v>0.146064746692083</v>
      </c>
      <c r="N7" s="44">
        <v>216153752.64030001</v>
      </c>
      <c r="O7" s="44">
        <v>1260099462.9554999</v>
      </c>
      <c r="P7" s="44">
        <v>1011827</v>
      </c>
      <c r="Q7" s="44">
        <v>970427</v>
      </c>
      <c r="R7" s="45">
        <v>4.2661632456640204</v>
      </c>
      <c r="S7" s="44">
        <v>20.090647468292499</v>
      </c>
      <c r="T7" s="44">
        <v>20.3077216898334</v>
      </c>
      <c r="U7" s="46">
        <v>-1.0804739960896099</v>
      </c>
    </row>
    <row r="8" spans="1:23" ht="12" thickBot="1">
      <c r="A8" s="70">
        <v>41680</v>
      </c>
      <c r="B8" s="60" t="s">
        <v>6</v>
      </c>
      <c r="C8" s="61"/>
      <c r="D8" s="47">
        <v>784956.18489999999</v>
      </c>
      <c r="E8" s="47">
        <v>772391.77159999998</v>
      </c>
      <c r="F8" s="48">
        <v>101.626689170183</v>
      </c>
      <c r="G8" s="47">
        <v>436207.47940000001</v>
      </c>
      <c r="H8" s="48">
        <v>79.950189295172294</v>
      </c>
      <c r="I8" s="47">
        <v>40132.273399999998</v>
      </c>
      <c r="J8" s="48">
        <v>5.11267688210045</v>
      </c>
      <c r="K8" s="47">
        <v>97194.866500000004</v>
      </c>
      <c r="L8" s="48">
        <v>22.281797330410502</v>
      </c>
      <c r="M8" s="48">
        <v>-0.58709472171557497</v>
      </c>
      <c r="N8" s="47">
        <v>8025996.0791999996</v>
      </c>
      <c r="O8" s="47">
        <v>49929491.718099996</v>
      </c>
      <c r="P8" s="47">
        <v>33936</v>
      </c>
      <c r="Q8" s="47">
        <v>33305</v>
      </c>
      <c r="R8" s="48">
        <v>1.89461041885604</v>
      </c>
      <c r="S8" s="47">
        <v>23.130486353724699</v>
      </c>
      <c r="T8" s="47">
        <v>23.977106218285499</v>
      </c>
      <c r="U8" s="49">
        <v>-3.6601905018938599</v>
      </c>
    </row>
    <row r="9" spans="1:23" ht="12" thickBot="1">
      <c r="A9" s="71"/>
      <c r="B9" s="60" t="s">
        <v>7</v>
      </c>
      <c r="C9" s="61"/>
      <c r="D9" s="47">
        <v>346256.95899999997</v>
      </c>
      <c r="E9" s="47">
        <v>185035.56039999999</v>
      </c>
      <c r="F9" s="48">
        <v>187.12995396748599</v>
      </c>
      <c r="G9" s="47">
        <v>109915.856</v>
      </c>
      <c r="H9" s="48">
        <v>215.020026773935</v>
      </c>
      <c r="I9" s="47">
        <v>63766.100599999998</v>
      </c>
      <c r="J9" s="48">
        <v>18.415832214364201</v>
      </c>
      <c r="K9" s="47">
        <v>21205.896100000002</v>
      </c>
      <c r="L9" s="48">
        <v>19.2928453379829</v>
      </c>
      <c r="M9" s="48">
        <v>2.0069986337431902</v>
      </c>
      <c r="N9" s="47">
        <v>2075916.2386</v>
      </c>
      <c r="O9" s="47">
        <v>7500272.9230000004</v>
      </c>
      <c r="P9" s="47">
        <v>12905</v>
      </c>
      <c r="Q9" s="47">
        <v>9634</v>
      </c>
      <c r="R9" s="48">
        <v>33.952667635457701</v>
      </c>
      <c r="S9" s="47">
        <v>26.831225029058501</v>
      </c>
      <c r="T9" s="47">
        <v>20.098501287108199</v>
      </c>
      <c r="U9" s="49">
        <v>25.092867488006</v>
      </c>
    </row>
    <row r="10" spans="1:23" ht="12" thickBot="1">
      <c r="A10" s="71"/>
      <c r="B10" s="60" t="s">
        <v>8</v>
      </c>
      <c r="C10" s="61"/>
      <c r="D10" s="47">
        <v>334498.2708</v>
      </c>
      <c r="E10" s="47">
        <v>160562.91510000001</v>
      </c>
      <c r="F10" s="48">
        <v>208.32847397649201</v>
      </c>
      <c r="G10" s="47">
        <v>276707.04340000002</v>
      </c>
      <c r="H10" s="48">
        <v>20.885347438178002</v>
      </c>
      <c r="I10" s="47">
        <v>77659.558499999999</v>
      </c>
      <c r="J10" s="48">
        <v>23.216729436079302</v>
      </c>
      <c r="K10" s="47">
        <v>59436.188199999997</v>
      </c>
      <c r="L10" s="48">
        <v>21.479824824726499</v>
      </c>
      <c r="M10" s="48">
        <v>0.306603953784506</v>
      </c>
      <c r="N10" s="47">
        <v>3551805.8588999999</v>
      </c>
      <c r="O10" s="47">
        <v>12628915.839</v>
      </c>
      <c r="P10" s="47">
        <v>110834</v>
      </c>
      <c r="Q10" s="47">
        <v>106794</v>
      </c>
      <c r="R10" s="48">
        <v>3.7829840627750602</v>
      </c>
      <c r="S10" s="47">
        <v>3.01801135752567</v>
      </c>
      <c r="T10" s="47">
        <v>2.2739405631402501</v>
      </c>
      <c r="U10" s="49">
        <v>24.654340432815602</v>
      </c>
    </row>
    <row r="11" spans="1:23" ht="12" thickBot="1">
      <c r="A11" s="71"/>
      <c r="B11" s="60" t="s">
        <v>9</v>
      </c>
      <c r="C11" s="61"/>
      <c r="D11" s="47">
        <v>121599.7736</v>
      </c>
      <c r="E11" s="47">
        <v>85536.201300000001</v>
      </c>
      <c r="F11" s="48">
        <v>142.16176513791501</v>
      </c>
      <c r="G11" s="47">
        <v>62167.711300000003</v>
      </c>
      <c r="H11" s="48">
        <v>95.599566169005797</v>
      </c>
      <c r="I11" s="47">
        <v>23513.667799999999</v>
      </c>
      <c r="J11" s="48">
        <v>19.3369338641598</v>
      </c>
      <c r="K11" s="47">
        <v>11895.641799999999</v>
      </c>
      <c r="L11" s="48">
        <v>19.1347591076592</v>
      </c>
      <c r="M11" s="48">
        <v>0.97666239412151801</v>
      </c>
      <c r="N11" s="47">
        <v>910768.21129999997</v>
      </c>
      <c r="O11" s="47">
        <v>5092264.1764000002</v>
      </c>
      <c r="P11" s="47">
        <v>5885</v>
      </c>
      <c r="Q11" s="47">
        <v>5510</v>
      </c>
      <c r="R11" s="48">
        <v>6.8058076225045303</v>
      </c>
      <c r="S11" s="47">
        <v>20.662663313508901</v>
      </c>
      <c r="T11" s="47">
        <v>21.345909891107102</v>
      </c>
      <c r="U11" s="49">
        <v>-3.3066723646968699</v>
      </c>
    </row>
    <row r="12" spans="1:23" ht="12" thickBot="1">
      <c r="A12" s="71"/>
      <c r="B12" s="60" t="s">
        <v>10</v>
      </c>
      <c r="C12" s="61"/>
      <c r="D12" s="47">
        <v>297511.45500000002</v>
      </c>
      <c r="E12" s="47">
        <v>241421.96789999999</v>
      </c>
      <c r="F12" s="48">
        <v>123.23296740056099</v>
      </c>
      <c r="G12" s="47">
        <v>75091.452900000004</v>
      </c>
      <c r="H12" s="48">
        <v>296.19882624484399</v>
      </c>
      <c r="I12" s="47">
        <v>21911.725299999998</v>
      </c>
      <c r="J12" s="48">
        <v>7.3650022315947501</v>
      </c>
      <c r="K12" s="47">
        <v>7811.2040999999999</v>
      </c>
      <c r="L12" s="48">
        <v>10.402254582025799</v>
      </c>
      <c r="M12" s="48">
        <v>1.80516614589548</v>
      </c>
      <c r="N12" s="47">
        <v>2041888.8178000001</v>
      </c>
      <c r="O12" s="47">
        <v>14572381.0725</v>
      </c>
      <c r="P12" s="47">
        <v>2859</v>
      </c>
      <c r="Q12" s="47">
        <v>2809</v>
      </c>
      <c r="R12" s="48">
        <v>1.7799928800284801</v>
      </c>
      <c r="S12" s="47">
        <v>104.061369359916</v>
      </c>
      <c r="T12" s="47">
        <v>106.10386091135599</v>
      </c>
      <c r="U12" s="49">
        <v>-1.9627759696069</v>
      </c>
    </row>
    <row r="13" spans="1:23" ht="12" thickBot="1">
      <c r="A13" s="71"/>
      <c r="B13" s="60" t="s">
        <v>11</v>
      </c>
      <c r="C13" s="61"/>
      <c r="D13" s="47">
        <v>496590.14449999999</v>
      </c>
      <c r="E13" s="47">
        <v>388016.62900000002</v>
      </c>
      <c r="F13" s="48">
        <v>127.981665574441</v>
      </c>
      <c r="G13" s="47">
        <v>263445.22869999998</v>
      </c>
      <c r="H13" s="48">
        <v>88.4984392962741</v>
      </c>
      <c r="I13" s="47">
        <v>69231.915900000007</v>
      </c>
      <c r="J13" s="48">
        <v>13.941459907487101</v>
      </c>
      <c r="K13" s="47">
        <v>36218.837399999997</v>
      </c>
      <c r="L13" s="48">
        <v>13.7481470356195</v>
      </c>
      <c r="M13" s="48">
        <v>0.91148918269806201</v>
      </c>
      <c r="N13" s="47">
        <v>4446571.3839999996</v>
      </c>
      <c r="O13" s="47">
        <v>22471531.815000001</v>
      </c>
      <c r="P13" s="47">
        <v>15525</v>
      </c>
      <c r="Q13" s="47">
        <v>15833</v>
      </c>
      <c r="R13" s="48">
        <v>-1.9453041116655101</v>
      </c>
      <c r="S13" s="47">
        <v>31.986482737520099</v>
      </c>
      <c r="T13" s="47">
        <v>32.883958655971703</v>
      </c>
      <c r="U13" s="49">
        <v>-2.8057974545567599</v>
      </c>
    </row>
    <row r="14" spans="1:23" ht="12" thickBot="1">
      <c r="A14" s="71"/>
      <c r="B14" s="60" t="s">
        <v>12</v>
      </c>
      <c r="C14" s="61"/>
      <c r="D14" s="47">
        <v>161038.5503</v>
      </c>
      <c r="E14" s="47">
        <v>136220.62340000001</v>
      </c>
      <c r="F14" s="48">
        <v>118.218920366503</v>
      </c>
      <c r="G14" s="47">
        <v>141868.77919999999</v>
      </c>
      <c r="H14" s="48">
        <v>13.512325409507699</v>
      </c>
      <c r="I14" s="47">
        <v>17139.247500000001</v>
      </c>
      <c r="J14" s="48">
        <v>10.6429469639854</v>
      </c>
      <c r="K14" s="47">
        <v>20857.155200000001</v>
      </c>
      <c r="L14" s="48">
        <v>14.7017231822349</v>
      </c>
      <c r="M14" s="48">
        <v>-0.178255743141807</v>
      </c>
      <c r="N14" s="47">
        <v>1675937.0933999999</v>
      </c>
      <c r="O14" s="47">
        <v>11102371.7992</v>
      </c>
      <c r="P14" s="47">
        <v>4076</v>
      </c>
      <c r="Q14" s="47">
        <v>4241</v>
      </c>
      <c r="R14" s="48">
        <v>-3.8905918415468101</v>
      </c>
      <c r="S14" s="47">
        <v>39.508967198233599</v>
      </c>
      <c r="T14" s="47">
        <v>37.727530228719601</v>
      </c>
      <c r="U14" s="49">
        <v>4.5089434015718197</v>
      </c>
    </row>
    <row r="15" spans="1:23" ht="12" thickBot="1">
      <c r="A15" s="71"/>
      <c r="B15" s="60" t="s">
        <v>13</v>
      </c>
      <c r="C15" s="61"/>
      <c r="D15" s="47">
        <v>137407.6354</v>
      </c>
      <c r="E15" s="47">
        <v>82786.295700000002</v>
      </c>
      <c r="F15" s="48">
        <v>165.97872176566099</v>
      </c>
      <c r="G15" s="47">
        <v>74569.208599999998</v>
      </c>
      <c r="H15" s="48">
        <v>84.268598232112694</v>
      </c>
      <c r="I15" s="47">
        <v>-2918.3395</v>
      </c>
      <c r="J15" s="48">
        <v>-2.1238554113129</v>
      </c>
      <c r="K15" s="47">
        <v>7997.3140000000003</v>
      </c>
      <c r="L15" s="48">
        <v>10.724686703997</v>
      </c>
      <c r="M15" s="48">
        <v>-1.3649149576970501</v>
      </c>
      <c r="N15" s="47">
        <v>1030449.4416</v>
      </c>
      <c r="O15" s="47">
        <v>6837873.6621000003</v>
      </c>
      <c r="P15" s="47">
        <v>5247</v>
      </c>
      <c r="Q15" s="47">
        <v>4387</v>
      </c>
      <c r="R15" s="48">
        <v>19.6033736038295</v>
      </c>
      <c r="S15" s="47">
        <v>26.187847417571898</v>
      </c>
      <c r="T15" s="47">
        <v>29.1908869386825</v>
      </c>
      <c r="U15" s="49">
        <v>-11.4673018871169</v>
      </c>
    </row>
    <row r="16" spans="1:23" ht="12" thickBot="1">
      <c r="A16" s="71"/>
      <c r="B16" s="60" t="s">
        <v>14</v>
      </c>
      <c r="C16" s="61"/>
      <c r="D16" s="47">
        <v>896901.46719999996</v>
      </c>
      <c r="E16" s="47">
        <v>765034.08719999995</v>
      </c>
      <c r="F16" s="48">
        <v>117.23679796839301</v>
      </c>
      <c r="G16" s="47">
        <v>1451729.1566000001</v>
      </c>
      <c r="H16" s="48">
        <v>-38.218402301668</v>
      </c>
      <c r="I16" s="47">
        <v>51235.266000000003</v>
      </c>
      <c r="J16" s="48">
        <v>5.7124743211703404</v>
      </c>
      <c r="K16" s="47">
        <v>100470.72689999999</v>
      </c>
      <c r="L16" s="48">
        <v>6.9207624881838097</v>
      </c>
      <c r="M16" s="48">
        <v>-0.49004782207861203</v>
      </c>
      <c r="N16" s="47">
        <v>15742176.437899999</v>
      </c>
      <c r="O16" s="47">
        <v>64152761.159400001</v>
      </c>
      <c r="P16" s="47">
        <v>45856</v>
      </c>
      <c r="Q16" s="47">
        <v>48835</v>
      </c>
      <c r="R16" s="48">
        <v>-6.1001331012593401</v>
      </c>
      <c r="S16" s="47">
        <v>19.5590864270761</v>
      </c>
      <c r="T16" s="47">
        <v>19.992775513463702</v>
      </c>
      <c r="U16" s="49">
        <v>-2.2173279309573499</v>
      </c>
    </row>
    <row r="17" spans="1:21" ht="12" thickBot="1">
      <c r="A17" s="71"/>
      <c r="B17" s="60" t="s">
        <v>15</v>
      </c>
      <c r="C17" s="61"/>
      <c r="D17" s="47">
        <v>1204403.8943</v>
      </c>
      <c r="E17" s="47">
        <v>639721.50619999995</v>
      </c>
      <c r="F17" s="48">
        <v>188.27003354229299</v>
      </c>
      <c r="G17" s="47">
        <v>2144951.7193999998</v>
      </c>
      <c r="H17" s="48">
        <v>-43.8493704353913</v>
      </c>
      <c r="I17" s="47">
        <v>-11652.108399999999</v>
      </c>
      <c r="J17" s="48">
        <v>-0.96745854568763301</v>
      </c>
      <c r="K17" s="47">
        <v>127058.4139</v>
      </c>
      <c r="L17" s="48">
        <v>5.9236025105283803</v>
      </c>
      <c r="M17" s="48">
        <v>-1.09170670436017</v>
      </c>
      <c r="N17" s="47">
        <v>21874976.655699998</v>
      </c>
      <c r="O17" s="47">
        <v>89906948.895400003</v>
      </c>
      <c r="P17" s="47">
        <v>16903</v>
      </c>
      <c r="Q17" s="47">
        <v>15848</v>
      </c>
      <c r="R17" s="48">
        <v>6.6569914184755099</v>
      </c>
      <c r="S17" s="47">
        <v>71.253854008164197</v>
      </c>
      <c r="T17" s="47">
        <v>79.094677883644593</v>
      </c>
      <c r="U17" s="49">
        <v>-11.0040698634799</v>
      </c>
    </row>
    <row r="18" spans="1:21" ht="12" thickBot="1">
      <c r="A18" s="71"/>
      <c r="B18" s="60" t="s">
        <v>16</v>
      </c>
      <c r="C18" s="61"/>
      <c r="D18" s="47">
        <v>2845025.8144999999</v>
      </c>
      <c r="E18" s="47">
        <v>2146820.0536000002</v>
      </c>
      <c r="F18" s="48">
        <v>132.52278921697101</v>
      </c>
      <c r="G18" s="47">
        <v>2775253.3226000001</v>
      </c>
      <c r="H18" s="48">
        <v>2.5140945272208</v>
      </c>
      <c r="I18" s="47">
        <v>480985.60700000002</v>
      </c>
      <c r="J18" s="48">
        <v>16.906194824264901</v>
      </c>
      <c r="K18" s="47">
        <v>284362.06630000001</v>
      </c>
      <c r="L18" s="48">
        <v>10.246346305914701</v>
      </c>
      <c r="M18" s="48">
        <v>0.69145488798271504</v>
      </c>
      <c r="N18" s="47">
        <v>30635697.653299998</v>
      </c>
      <c r="O18" s="47">
        <v>198721093.69330001</v>
      </c>
      <c r="P18" s="47">
        <v>105204</v>
      </c>
      <c r="Q18" s="47">
        <v>98669</v>
      </c>
      <c r="R18" s="48">
        <v>6.62315418216461</v>
      </c>
      <c r="S18" s="47">
        <v>27.042943371924999</v>
      </c>
      <c r="T18" s="47">
        <v>25.711038388957</v>
      </c>
      <c r="U18" s="49">
        <v>4.9251479938782703</v>
      </c>
    </row>
    <row r="19" spans="1:21" ht="12" thickBot="1">
      <c r="A19" s="71"/>
      <c r="B19" s="60" t="s">
        <v>17</v>
      </c>
      <c r="C19" s="61"/>
      <c r="D19" s="47">
        <v>796876.49089999998</v>
      </c>
      <c r="E19" s="47">
        <v>720249.57310000004</v>
      </c>
      <c r="F19" s="48">
        <v>110.63893970394101</v>
      </c>
      <c r="G19" s="47">
        <v>1635849.5397999999</v>
      </c>
      <c r="H19" s="48">
        <v>-51.286687955578898</v>
      </c>
      <c r="I19" s="47">
        <v>112468.61990000001</v>
      </c>
      <c r="J19" s="48">
        <v>14.113682758162</v>
      </c>
      <c r="K19" s="47">
        <v>194335.63990000001</v>
      </c>
      <c r="L19" s="48">
        <v>11.8797991607321</v>
      </c>
      <c r="M19" s="48">
        <v>-0.421266114862547</v>
      </c>
      <c r="N19" s="47">
        <v>12705311.8871</v>
      </c>
      <c r="O19" s="47">
        <v>54290692.524300002</v>
      </c>
      <c r="P19" s="47">
        <v>17302</v>
      </c>
      <c r="Q19" s="47">
        <v>17228</v>
      </c>
      <c r="R19" s="48">
        <v>0.42953331785464699</v>
      </c>
      <c r="S19" s="47">
        <v>46.056900410357201</v>
      </c>
      <c r="T19" s="47">
        <v>47.817468255165998</v>
      </c>
      <c r="U19" s="49">
        <v>-3.8225929863333001</v>
      </c>
    </row>
    <row r="20" spans="1:21" ht="12" thickBot="1">
      <c r="A20" s="71"/>
      <c r="B20" s="60" t="s">
        <v>18</v>
      </c>
      <c r="C20" s="61"/>
      <c r="D20" s="47">
        <v>734192.71530000004</v>
      </c>
      <c r="E20" s="47">
        <v>942277.10900000005</v>
      </c>
      <c r="F20" s="48">
        <v>77.916857821068007</v>
      </c>
      <c r="G20" s="47">
        <v>906334.96230000001</v>
      </c>
      <c r="H20" s="48">
        <v>-18.993225922031701</v>
      </c>
      <c r="I20" s="47">
        <v>76316.209700000007</v>
      </c>
      <c r="J20" s="48">
        <v>10.394574627292</v>
      </c>
      <c r="K20" s="47">
        <v>91269.855200000005</v>
      </c>
      <c r="L20" s="48">
        <v>10.070212338315301</v>
      </c>
      <c r="M20" s="48">
        <v>-0.163839916993755</v>
      </c>
      <c r="N20" s="47">
        <v>9366255.4607999995</v>
      </c>
      <c r="O20" s="47">
        <v>76203255.997400001</v>
      </c>
      <c r="P20" s="47">
        <v>35833</v>
      </c>
      <c r="Q20" s="47">
        <v>35216</v>
      </c>
      <c r="R20" s="48">
        <v>1.7520445252157999</v>
      </c>
      <c r="S20" s="47">
        <v>20.489289629670999</v>
      </c>
      <c r="T20" s="47">
        <v>24.601342423898199</v>
      </c>
      <c r="U20" s="49">
        <v>-20.069279455508799</v>
      </c>
    </row>
    <row r="21" spans="1:21" ht="12" thickBot="1">
      <c r="A21" s="71"/>
      <c r="B21" s="60" t="s">
        <v>19</v>
      </c>
      <c r="C21" s="61"/>
      <c r="D21" s="47">
        <v>599995.69510000001</v>
      </c>
      <c r="E21" s="47">
        <v>400428.40909999999</v>
      </c>
      <c r="F21" s="48">
        <v>149.83844339330099</v>
      </c>
      <c r="G21" s="47">
        <v>883999.59869999997</v>
      </c>
      <c r="H21" s="48">
        <v>-32.127153000708702</v>
      </c>
      <c r="I21" s="47">
        <v>62699.112800000003</v>
      </c>
      <c r="J21" s="48">
        <v>10.449927109818701</v>
      </c>
      <c r="K21" s="47">
        <v>104245.503</v>
      </c>
      <c r="L21" s="48">
        <v>11.7924830682392</v>
      </c>
      <c r="M21" s="48">
        <v>-0.39854371655725002</v>
      </c>
      <c r="N21" s="47">
        <v>7694005.4678999996</v>
      </c>
      <c r="O21" s="47">
        <v>31226537.499400001</v>
      </c>
      <c r="P21" s="47">
        <v>42858</v>
      </c>
      <c r="Q21" s="47">
        <v>41698</v>
      </c>
      <c r="R21" s="48">
        <v>2.7819080051801</v>
      </c>
      <c r="S21" s="47">
        <v>13.999619559942101</v>
      </c>
      <c r="T21" s="47">
        <v>14.6071179193247</v>
      </c>
      <c r="U21" s="49">
        <v>-4.3393919154832004</v>
      </c>
    </row>
    <row r="22" spans="1:21" ht="12" thickBot="1">
      <c r="A22" s="71"/>
      <c r="B22" s="60" t="s">
        <v>20</v>
      </c>
      <c r="C22" s="61"/>
      <c r="D22" s="47">
        <v>2257421.6094</v>
      </c>
      <c r="E22" s="47">
        <v>1258594.9475</v>
      </c>
      <c r="F22" s="48">
        <v>179.36045380477699</v>
      </c>
      <c r="G22" s="47">
        <v>1108367.6336999999</v>
      </c>
      <c r="H22" s="48">
        <v>103.670834546492</v>
      </c>
      <c r="I22" s="47">
        <v>240972.47070000001</v>
      </c>
      <c r="J22" s="48">
        <v>10.674677237808901</v>
      </c>
      <c r="K22" s="47">
        <v>168312.2101</v>
      </c>
      <c r="L22" s="48">
        <v>15.185594109973501</v>
      </c>
      <c r="M22" s="48">
        <v>0.43169928406756802</v>
      </c>
      <c r="N22" s="47">
        <v>18749148.7368</v>
      </c>
      <c r="O22" s="47">
        <v>76558211.495700002</v>
      </c>
      <c r="P22" s="47">
        <v>102394</v>
      </c>
      <c r="Q22" s="47">
        <v>83135</v>
      </c>
      <c r="R22" s="48">
        <v>23.1659349251218</v>
      </c>
      <c r="S22" s="47">
        <v>22.046424686993401</v>
      </c>
      <c r="T22" s="47">
        <v>21.428248308173501</v>
      </c>
      <c r="U22" s="49">
        <v>2.80397564501525</v>
      </c>
    </row>
    <row r="23" spans="1:21" ht="12" thickBot="1">
      <c r="A23" s="71"/>
      <c r="B23" s="60" t="s">
        <v>21</v>
      </c>
      <c r="C23" s="61"/>
      <c r="D23" s="47">
        <v>2545491.9517000001</v>
      </c>
      <c r="E23" s="47">
        <v>2719876.7458000001</v>
      </c>
      <c r="F23" s="48">
        <v>93.588503803737296</v>
      </c>
      <c r="G23" s="47">
        <v>844421.61880000005</v>
      </c>
      <c r="H23" s="48">
        <v>201.44798463561099</v>
      </c>
      <c r="I23" s="47">
        <v>218821.71290000001</v>
      </c>
      <c r="J23" s="48">
        <v>8.5964409651289806</v>
      </c>
      <c r="K23" s="47">
        <v>132543.0055</v>
      </c>
      <c r="L23" s="48">
        <v>15.696306507210901</v>
      </c>
      <c r="M23" s="48">
        <v>0.65094877752715496</v>
      </c>
      <c r="N23" s="47">
        <v>20750288.240899999</v>
      </c>
      <c r="O23" s="47">
        <v>132823573.11920001</v>
      </c>
      <c r="P23" s="47">
        <v>86532</v>
      </c>
      <c r="Q23" s="47">
        <v>78895</v>
      </c>
      <c r="R23" s="48">
        <v>9.6799543697319201</v>
      </c>
      <c r="S23" s="47">
        <v>29.416770116257599</v>
      </c>
      <c r="T23" s="47">
        <v>30.074676098612098</v>
      </c>
      <c r="U23" s="49">
        <v>-2.2364997236420101</v>
      </c>
    </row>
    <row r="24" spans="1:21" ht="12" thickBot="1">
      <c r="A24" s="71"/>
      <c r="B24" s="60" t="s">
        <v>22</v>
      </c>
      <c r="C24" s="61"/>
      <c r="D24" s="47">
        <v>328969.83919999999</v>
      </c>
      <c r="E24" s="47">
        <v>294348.5588</v>
      </c>
      <c r="F24" s="48">
        <v>111.76200098996399</v>
      </c>
      <c r="G24" s="47">
        <v>276570.03690000001</v>
      </c>
      <c r="H24" s="48">
        <v>18.9463048446374</v>
      </c>
      <c r="I24" s="47">
        <v>60640.004300000001</v>
      </c>
      <c r="J24" s="48">
        <v>18.433302106803001</v>
      </c>
      <c r="K24" s="47">
        <v>50129.509299999998</v>
      </c>
      <c r="L24" s="48">
        <v>18.125430311211002</v>
      </c>
      <c r="M24" s="48">
        <v>0.20966682392799699</v>
      </c>
      <c r="N24" s="47">
        <v>3974535.0855999999</v>
      </c>
      <c r="O24" s="47">
        <v>21231208.5803</v>
      </c>
      <c r="P24" s="47">
        <v>29757</v>
      </c>
      <c r="Q24" s="47">
        <v>30023</v>
      </c>
      <c r="R24" s="48">
        <v>-0.88598740965260003</v>
      </c>
      <c r="S24" s="47">
        <v>11.0552084954801</v>
      </c>
      <c r="T24" s="47">
        <v>11.398190014322401</v>
      </c>
      <c r="U24" s="49">
        <v>-3.1024427895912199</v>
      </c>
    </row>
    <row r="25" spans="1:21" ht="12" thickBot="1">
      <c r="A25" s="71"/>
      <c r="B25" s="60" t="s">
        <v>23</v>
      </c>
      <c r="C25" s="61"/>
      <c r="D25" s="47">
        <v>333978.53159999999</v>
      </c>
      <c r="E25" s="47">
        <v>246364.7562</v>
      </c>
      <c r="F25" s="48">
        <v>135.562625414195</v>
      </c>
      <c r="G25" s="47">
        <v>236184.698</v>
      </c>
      <c r="H25" s="48">
        <v>41.405660243069597</v>
      </c>
      <c r="I25" s="47">
        <v>31966.6126</v>
      </c>
      <c r="J25" s="48">
        <v>9.5714573169888197</v>
      </c>
      <c r="K25" s="47">
        <v>29751.836200000002</v>
      </c>
      <c r="L25" s="48">
        <v>12.5968517232221</v>
      </c>
      <c r="M25" s="48">
        <v>7.4441670931221005E-2</v>
      </c>
      <c r="N25" s="47">
        <v>3634268.4626000002</v>
      </c>
      <c r="O25" s="47">
        <v>25100080.414299998</v>
      </c>
      <c r="P25" s="47">
        <v>19988</v>
      </c>
      <c r="Q25" s="47">
        <v>20696</v>
      </c>
      <c r="R25" s="48">
        <v>-3.4209509083880998</v>
      </c>
      <c r="S25" s="47">
        <v>16.7089519511707</v>
      </c>
      <c r="T25" s="47">
        <v>17.2936781213761</v>
      </c>
      <c r="U25" s="49">
        <v>-3.4994784347586898</v>
      </c>
    </row>
    <row r="26" spans="1:21" ht="12" thickBot="1">
      <c r="A26" s="71"/>
      <c r="B26" s="60" t="s">
        <v>24</v>
      </c>
      <c r="C26" s="61"/>
      <c r="D26" s="47">
        <v>433848.37459999998</v>
      </c>
      <c r="E26" s="47">
        <v>508938.03830000001</v>
      </c>
      <c r="F26" s="48">
        <v>85.245814215258704</v>
      </c>
      <c r="G26" s="47">
        <v>307328.15360000002</v>
      </c>
      <c r="H26" s="48">
        <v>41.167793942064698</v>
      </c>
      <c r="I26" s="47">
        <v>104180.2442</v>
      </c>
      <c r="J26" s="48">
        <v>24.013053937577201</v>
      </c>
      <c r="K26" s="47">
        <v>71320.941800000001</v>
      </c>
      <c r="L26" s="48">
        <v>23.206771317419602</v>
      </c>
      <c r="M26" s="48">
        <v>0.46072446003510298</v>
      </c>
      <c r="N26" s="47">
        <v>4253616.1989000002</v>
      </c>
      <c r="O26" s="47">
        <v>43927058.439499997</v>
      </c>
      <c r="P26" s="47">
        <v>35257</v>
      </c>
      <c r="Q26" s="47">
        <v>33356</v>
      </c>
      <c r="R26" s="48">
        <v>5.6991245952752196</v>
      </c>
      <c r="S26" s="47">
        <v>12.3053116998043</v>
      </c>
      <c r="T26" s="47">
        <v>12.8372107626814</v>
      </c>
      <c r="U26" s="49">
        <v>-4.3225159658941603</v>
      </c>
    </row>
    <row r="27" spans="1:21" ht="12" thickBot="1">
      <c r="A27" s="71"/>
      <c r="B27" s="60" t="s">
        <v>25</v>
      </c>
      <c r="C27" s="61"/>
      <c r="D27" s="47">
        <v>292895.84970000002</v>
      </c>
      <c r="E27" s="47">
        <v>308093.43660000002</v>
      </c>
      <c r="F27" s="48">
        <v>95.067214976172593</v>
      </c>
      <c r="G27" s="47">
        <v>171778.66260000001</v>
      </c>
      <c r="H27" s="48">
        <v>70.507701752243094</v>
      </c>
      <c r="I27" s="47">
        <v>67783.806800000006</v>
      </c>
      <c r="J27" s="48">
        <v>23.1426313720143</v>
      </c>
      <c r="K27" s="47">
        <v>47967.275300000001</v>
      </c>
      <c r="L27" s="48">
        <v>27.9238844766742</v>
      </c>
      <c r="M27" s="48">
        <v>0.41312606096681898</v>
      </c>
      <c r="N27" s="47">
        <v>2519858.9519000002</v>
      </c>
      <c r="O27" s="47">
        <v>13670011.0088</v>
      </c>
      <c r="P27" s="47">
        <v>36001</v>
      </c>
      <c r="Q27" s="47">
        <v>33589</v>
      </c>
      <c r="R27" s="48">
        <v>7.1809223257614203</v>
      </c>
      <c r="S27" s="47">
        <v>8.1357698313935707</v>
      </c>
      <c r="T27" s="47">
        <v>8.1481095001339696</v>
      </c>
      <c r="U27" s="49">
        <v>-0.15167180237552599</v>
      </c>
    </row>
    <row r="28" spans="1:21" ht="12" thickBot="1">
      <c r="A28" s="71"/>
      <c r="B28" s="60" t="s">
        <v>26</v>
      </c>
      <c r="C28" s="61"/>
      <c r="D28" s="47">
        <v>758273.60369999998</v>
      </c>
      <c r="E28" s="47">
        <v>855491.30570000003</v>
      </c>
      <c r="F28" s="48">
        <v>88.636038571958096</v>
      </c>
      <c r="G28" s="47">
        <v>319867.61070000002</v>
      </c>
      <c r="H28" s="48">
        <v>137.058576215513</v>
      </c>
      <c r="I28" s="47">
        <v>72941.818700000003</v>
      </c>
      <c r="J28" s="48">
        <v>9.6194590374872604</v>
      </c>
      <c r="K28" s="47">
        <v>34818.484499999999</v>
      </c>
      <c r="L28" s="48">
        <v>10.885279826801799</v>
      </c>
      <c r="M28" s="48">
        <v>1.09491652917863</v>
      </c>
      <c r="N28" s="47">
        <v>6502537.8446000004</v>
      </c>
      <c r="O28" s="47">
        <v>57743182.0414</v>
      </c>
      <c r="P28" s="47">
        <v>37848</v>
      </c>
      <c r="Q28" s="47">
        <v>38315</v>
      </c>
      <c r="R28" s="48">
        <v>-1.2188437948584201</v>
      </c>
      <c r="S28" s="47">
        <v>20.034707347812301</v>
      </c>
      <c r="T28" s="47">
        <v>20.496548573665699</v>
      </c>
      <c r="U28" s="49">
        <v>-2.30520575037895</v>
      </c>
    </row>
    <row r="29" spans="1:21" ht="12" thickBot="1">
      <c r="A29" s="71"/>
      <c r="B29" s="60" t="s">
        <v>27</v>
      </c>
      <c r="C29" s="61"/>
      <c r="D29" s="47">
        <v>900979.2071</v>
      </c>
      <c r="E29" s="47">
        <v>678672.77359999996</v>
      </c>
      <c r="F29" s="48">
        <v>132.75605595915999</v>
      </c>
      <c r="G29" s="47">
        <v>374845.17700000003</v>
      </c>
      <c r="H29" s="48">
        <v>140.36035739096599</v>
      </c>
      <c r="I29" s="47">
        <v>178256.39199999999</v>
      </c>
      <c r="J29" s="48">
        <v>19.784739824768799</v>
      </c>
      <c r="K29" s="47">
        <v>107555.988</v>
      </c>
      <c r="L29" s="48">
        <v>28.693443213222899</v>
      </c>
      <c r="M29" s="48">
        <v>0.65733582401753399</v>
      </c>
      <c r="N29" s="47">
        <v>7388186.4219000004</v>
      </c>
      <c r="O29" s="47">
        <v>32388350.428199999</v>
      </c>
      <c r="P29" s="47">
        <v>97347</v>
      </c>
      <c r="Q29" s="47">
        <v>99605</v>
      </c>
      <c r="R29" s="48">
        <v>-2.26695447015712</v>
      </c>
      <c r="S29" s="47">
        <v>9.25533613876134</v>
      </c>
      <c r="T29" s="47">
        <v>10.119371570704301</v>
      </c>
      <c r="U29" s="49">
        <v>-9.33553810460071</v>
      </c>
    </row>
    <row r="30" spans="1:21" ht="12" thickBot="1">
      <c r="A30" s="71"/>
      <c r="B30" s="60" t="s">
        <v>28</v>
      </c>
      <c r="C30" s="61"/>
      <c r="D30" s="47">
        <v>843090.34230000002</v>
      </c>
      <c r="E30" s="47">
        <v>883566.65549999999</v>
      </c>
      <c r="F30" s="48">
        <v>95.418985885440094</v>
      </c>
      <c r="G30" s="47">
        <v>796034.90410000004</v>
      </c>
      <c r="H30" s="48">
        <v>5.9112280074202603</v>
      </c>
      <c r="I30" s="47">
        <v>126365.49280000001</v>
      </c>
      <c r="J30" s="48">
        <v>14.9883691533303</v>
      </c>
      <c r="K30" s="47">
        <v>165407.01759999999</v>
      </c>
      <c r="L30" s="48">
        <v>20.778864940226399</v>
      </c>
      <c r="M30" s="48">
        <v>-0.236033061755658</v>
      </c>
      <c r="N30" s="47">
        <v>9701488.1956999991</v>
      </c>
      <c r="O30" s="47">
        <v>62879136.811300002</v>
      </c>
      <c r="P30" s="47">
        <v>47203</v>
      </c>
      <c r="Q30" s="47">
        <v>47091</v>
      </c>
      <c r="R30" s="48">
        <v>0.237837378692318</v>
      </c>
      <c r="S30" s="47">
        <v>17.860948293540702</v>
      </c>
      <c r="T30" s="47">
        <v>18.227209403070699</v>
      </c>
      <c r="U30" s="49">
        <v>-2.0506252160331502</v>
      </c>
    </row>
    <row r="31" spans="1:21" ht="12" thickBot="1">
      <c r="A31" s="71"/>
      <c r="B31" s="60" t="s">
        <v>29</v>
      </c>
      <c r="C31" s="61"/>
      <c r="D31" s="47">
        <v>479987.28279999999</v>
      </c>
      <c r="E31" s="47">
        <v>802866.19010000001</v>
      </c>
      <c r="F31" s="48">
        <v>59.784219178567703</v>
      </c>
      <c r="G31" s="47">
        <v>128345.952</v>
      </c>
      <c r="H31" s="48">
        <v>273.97929215562601</v>
      </c>
      <c r="I31" s="47">
        <v>45731.508099999999</v>
      </c>
      <c r="J31" s="48">
        <v>9.5276499479790004</v>
      </c>
      <c r="K31" s="47">
        <v>10805.2017</v>
      </c>
      <c r="L31" s="48">
        <v>8.4188098896956305</v>
      </c>
      <c r="M31" s="48">
        <v>3.2323604287738599</v>
      </c>
      <c r="N31" s="47">
        <v>3528951.2532000002</v>
      </c>
      <c r="O31" s="47">
        <v>70649435.082900003</v>
      </c>
      <c r="P31" s="47">
        <v>21522</v>
      </c>
      <c r="Q31" s="47">
        <v>23064</v>
      </c>
      <c r="R31" s="48">
        <v>-6.6857440166493198</v>
      </c>
      <c r="S31" s="47">
        <v>22.302169073506199</v>
      </c>
      <c r="T31" s="47">
        <v>22.637359482310099</v>
      </c>
      <c r="U31" s="49">
        <v>-1.5029498148774201</v>
      </c>
    </row>
    <row r="32" spans="1:21" ht="12" thickBot="1">
      <c r="A32" s="71"/>
      <c r="B32" s="60" t="s">
        <v>30</v>
      </c>
      <c r="C32" s="61"/>
      <c r="D32" s="47">
        <v>198781.74739999999</v>
      </c>
      <c r="E32" s="47">
        <v>183261.44829999999</v>
      </c>
      <c r="F32" s="48">
        <v>108.468938363181</v>
      </c>
      <c r="G32" s="47">
        <v>79868.021500000003</v>
      </c>
      <c r="H32" s="48">
        <v>148.88778220204199</v>
      </c>
      <c r="I32" s="47">
        <v>51927.355000000003</v>
      </c>
      <c r="J32" s="48">
        <v>26.122798334954201</v>
      </c>
      <c r="K32" s="47">
        <v>20258.929100000001</v>
      </c>
      <c r="L32" s="48">
        <v>25.365507645635098</v>
      </c>
      <c r="M32" s="48">
        <v>1.5631836087525499</v>
      </c>
      <c r="N32" s="47">
        <v>1602665.4092000001</v>
      </c>
      <c r="O32" s="47">
        <v>7407868.7560000001</v>
      </c>
      <c r="P32" s="47">
        <v>30904</v>
      </c>
      <c r="Q32" s="47">
        <v>30748</v>
      </c>
      <c r="R32" s="48">
        <v>0.50735007154936196</v>
      </c>
      <c r="S32" s="47">
        <v>6.4322336073000299</v>
      </c>
      <c r="T32" s="47">
        <v>6.1742735787693501</v>
      </c>
      <c r="U32" s="49">
        <v>4.01042692600456</v>
      </c>
    </row>
    <row r="33" spans="1:21" ht="12" thickBot="1">
      <c r="A33" s="71"/>
      <c r="B33" s="60" t="s">
        <v>31</v>
      </c>
      <c r="C33" s="61"/>
      <c r="D33" s="47">
        <v>100.38509999999999</v>
      </c>
      <c r="E33" s="50"/>
      <c r="F33" s="50"/>
      <c r="G33" s="47">
        <v>132.21899999999999</v>
      </c>
      <c r="H33" s="48">
        <v>-24.076645565312099</v>
      </c>
      <c r="I33" s="47">
        <v>19.8565</v>
      </c>
      <c r="J33" s="48">
        <v>19.780325964709899</v>
      </c>
      <c r="K33" s="47">
        <v>24.3841</v>
      </c>
      <c r="L33" s="48">
        <v>18.442205734425499</v>
      </c>
      <c r="M33" s="48">
        <v>-0.18567837238200299</v>
      </c>
      <c r="N33" s="47">
        <v>1248.5286000000001</v>
      </c>
      <c r="O33" s="47">
        <v>2877.4348</v>
      </c>
      <c r="P33" s="47">
        <v>18</v>
      </c>
      <c r="Q33" s="47">
        <v>18</v>
      </c>
      <c r="R33" s="48">
        <v>0</v>
      </c>
      <c r="S33" s="47">
        <v>5.5769500000000001</v>
      </c>
      <c r="T33" s="47">
        <v>6.6239555555555603</v>
      </c>
      <c r="U33" s="49">
        <v>-18.773802088158501</v>
      </c>
    </row>
    <row r="34" spans="1:21" ht="12" thickBot="1">
      <c r="A34" s="71"/>
      <c r="B34" s="60" t="s">
        <v>36</v>
      </c>
      <c r="C34" s="61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47">
        <v>1</v>
      </c>
      <c r="O34" s="47">
        <v>1</v>
      </c>
      <c r="P34" s="50"/>
      <c r="Q34" s="50"/>
      <c r="R34" s="50"/>
      <c r="S34" s="50"/>
      <c r="T34" s="50"/>
      <c r="U34" s="51"/>
    </row>
    <row r="35" spans="1:21" ht="12" thickBot="1">
      <c r="A35" s="71"/>
      <c r="B35" s="60" t="s">
        <v>32</v>
      </c>
      <c r="C35" s="61"/>
      <c r="D35" s="47">
        <v>128362.0264</v>
      </c>
      <c r="E35" s="47">
        <v>120265.23820000001</v>
      </c>
      <c r="F35" s="48">
        <v>106.732442658564</v>
      </c>
      <c r="G35" s="47">
        <v>94459.784400000004</v>
      </c>
      <c r="H35" s="48">
        <v>35.890662058297004</v>
      </c>
      <c r="I35" s="47">
        <v>14161.5851</v>
      </c>
      <c r="J35" s="48">
        <v>11.0325346967255</v>
      </c>
      <c r="K35" s="47">
        <v>15975.3742</v>
      </c>
      <c r="L35" s="48">
        <v>16.912355137664299</v>
      </c>
      <c r="M35" s="48">
        <v>-0.113536564295314</v>
      </c>
      <c r="N35" s="47">
        <v>1388318.2450000001</v>
      </c>
      <c r="O35" s="47">
        <v>15231042.570599999</v>
      </c>
      <c r="P35" s="47">
        <v>7497</v>
      </c>
      <c r="Q35" s="47">
        <v>7283</v>
      </c>
      <c r="R35" s="48">
        <v>2.9383495812165301</v>
      </c>
      <c r="S35" s="47">
        <v>17.121785567560401</v>
      </c>
      <c r="T35" s="47">
        <v>18.635845503226701</v>
      </c>
      <c r="U35" s="49">
        <v>-8.8428857474709801</v>
      </c>
    </row>
    <row r="36" spans="1:21" ht="12" thickBot="1">
      <c r="A36" s="71"/>
      <c r="B36" s="60" t="s">
        <v>37</v>
      </c>
      <c r="C36" s="61"/>
      <c r="D36" s="50"/>
      <c r="E36" s="47">
        <v>423048.15039999998</v>
      </c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1"/>
    </row>
    <row r="37" spans="1:21" ht="12" thickBot="1">
      <c r="A37" s="71"/>
      <c r="B37" s="60" t="s">
        <v>38</v>
      </c>
      <c r="C37" s="61"/>
      <c r="D37" s="50"/>
      <c r="E37" s="47">
        <v>66301.781900000002</v>
      </c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1"/>
    </row>
    <row r="38" spans="1:21" ht="12" customHeight="1" thickBot="1">
      <c r="A38" s="71"/>
      <c r="B38" s="60" t="s">
        <v>39</v>
      </c>
      <c r="C38" s="61"/>
      <c r="D38" s="50"/>
      <c r="E38" s="47">
        <v>186397.23629999999</v>
      </c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1"/>
    </row>
    <row r="39" spans="1:21" ht="12" customHeight="1" thickBot="1">
      <c r="A39" s="71"/>
      <c r="B39" s="60" t="s">
        <v>33</v>
      </c>
      <c r="C39" s="61"/>
      <c r="D39" s="47">
        <v>356549.57939999999</v>
      </c>
      <c r="E39" s="47">
        <v>514489.65049999999</v>
      </c>
      <c r="F39" s="48">
        <v>69.301603842466406</v>
      </c>
      <c r="G39" s="47">
        <v>271166.81</v>
      </c>
      <c r="H39" s="48">
        <v>31.487175513846999</v>
      </c>
      <c r="I39" s="47">
        <v>20349.546999999999</v>
      </c>
      <c r="J39" s="48">
        <v>5.7073540892248804</v>
      </c>
      <c r="K39" s="47">
        <v>14043.2212</v>
      </c>
      <c r="L39" s="48">
        <v>5.1788127020412302</v>
      </c>
      <c r="M39" s="48">
        <v>0.44906547509199701</v>
      </c>
      <c r="N39" s="47">
        <v>3826671.7914999998</v>
      </c>
      <c r="O39" s="47">
        <v>16373853.1394</v>
      </c>
      <c r="P39" s="47">
        <v>543</v>
      </c>
      <c r="Q39" s="47">
        <v>561</v>
      </c>
      <c r="R39" s="48">
        <v>-3.2085561497326198</v>
      </c>
      <c r="S39" s="47">
        <v>656.62905966850803</v>
      </c>
      <c r="T39" s="47">
        <v>649.55436559714803</v>
      </c>
      <c r="U39" s="49">
        <v>1.07742628310296</v>
      </c>
    </row>
    <row r="40" spans="1:21" ht="12" thickBot="1">
      <c r="A40" s="71"/>
      <c r="B40" s="60" t="s">
        <v>34</v>
      </c>
      <c r="C40" s="61"/>
      <c r="D40" s="47">
        <v>677567.34950000001</v>
      </c>
      <c r="E40" s="47">
        <v>514264.29440000001</v>
      </c>
      <c r="F40" s="48">
        <v>131.75469440096501</v>
      </c>
      <c r="G40" s="47">
        <v>326760.54200000002</v>
      </c>
      <c r="H40" s="48">
        <v>107.358986906075</v>
      </c>
      <c r="I40" s="47">
        <v>48069.543299999998</v>
      </c>
      <c r="J40" s="48">
        <v>7.0944302932353702</v>
      </c>
      <c r="K40" s="47">
        <v>31074.723900000001</v>
      </c>
      <c r="L40" s="48">
        <v>9.5099376778485105</v>
      </c>
      <c r="M40" s="48">
        <v>0.546901702318906</v>
      </c>
      <c r="N40" s="47">
        <v>6121094.1270000003</v>
      </c>
      <c r="O40" s="47">
        <v>36709670.4133</v>
      </c>
      <c r="P40" s="47">
        <v>3751</v>
      </c>
      <c r="Q40" s="47">
        <v>3994</v>
      </c>
      <c r="R40" s="48">
        <v>-6.0841261892839196</v>
      </c>
      <c r="S40" s="47">
        <v>180.63645681151701</v>
      </c>
      <c r="T40" s="47">
        <v>184.13087613920899</v>
      </c>
      <c r="U40" s="49">
        <v>-1.9345039143112299</v>
      </c>
    </row>
    <row r="41" spans="1:21" ht="12" thickBot="1">
      <c r="A41" s="71"/>
      <c r="B41" s="60" t="s">
        <v>40</v>
      </c>
      <c r="C41" s="61"/>
      <c r="D41" s="50"/>
      <c r="E41" s="47">
        <v>159875.77429999999</v>
      </c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1"/>
    </row>
    <row r="42" spans="1:21" ht="12" thickBot="1">
      <c r="A42" s="71"/>
      <c r="B42" s="60" t="s">
        <v>41</v>
      </c>
      <c r="C42" s="61"/>
      <c r="D42" s="50"/>
      <c r="E42" s="47">
        <v>59477.004200000003</v>
      </c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1"/>
    </row>
    <row r="43" spans="1:21" ht="12" thickBot="1">
      <c r="A43" s="72"/>
      <c r="B43" s="60" t="s">
        <v>35</v>
      </c>
      <c r="C43" s="61"/>
      <c r="D43" s="52">
        <v>34706.825199999999</v>
      </c>
      <c r="E43" s="52">
        <v>0</v>
      </c>
      <c r="F43" s="53"/>
      <c r="G43" s="52">
        <v>18570.673999999999</v>
      </c>
      <c r="H43" s="54">
        <v>86.890498427790007</v>
      </c>
      <c r="I43" s="52">
        <v>4169.1435000000001</v>
      </c>
      <c r="J43" s="54">
        <v>12.012460016077799</v>
      </c>
      <c r="K43" s="52">
        <v>2591.6138999999998</v>
      </c>
      <c r="L43" s="54">
        <v>13.955411096010801</v>
      </c>
      <c r="M43" s="54">
        <v>0.60870548656958501</v>
      </c>
      <c r="N43" s="52">
        <v>433117.45939999999</v>
      </c>
      <c r="O43" s="52">
        <v>2767509.4452999998</v>
      </c>
      <c r="P43" s="52">
        <v>42</v>
      </c>
      <c r="Q43" s="52">
        <v>47</v>
      </c>
      <c r="R43" s="54">
        <v>-10.6382978723404</v>
      </c>
      <c r="S43" s="52">
        <v>826.35298095238102</v>
      </c>
      <c r="T43" s="52">
        <v>561.35406808510595</v>
      </c>
      <c r="U43" s="55">
        <v>32.068488766369597</v>
      </c>
    </row>
  </sheetData>
  <mergeCells count="41">
    <mergeCell ref="B18:C18"/>
    <mergeCell ref="A1:U4"/>
    <mergeCell ref="W1:W4"/>
    <mergeCell ref="B6:C6"/>
    <mergeCell ref="A7:C7"/>
    <mergeCell ref="A8:A43"/>
    <mergeCell ref="B8:C8"/>
    <mergeCell ref="B9:C9"/>
    <mergeCell ref="B10:C10"/>
    <mergeCell ref="B11:C11"/>
    <mergeCell ref="B12:C12"/>
    <mergeCell ref="B19:C19"/>
    <mergeCell ref="B20:C20"/>
    <mergeCell ref="B21:C21"/>
    <mergeCell ref="B22:C22"/>
    <mergeCell ref="B23:C23"/>
    <mergeCell ref="B43:C43"/>
    <mergeCell ref="B37:C37"/>
    <mergeCell ref="B38:C38"/>
    <mergeCell ref="B39:C39"/>
    <mergeCell ref="B40:C40"/>
    <mergeCell ref="B41:C41"/>
    <mergeCell ref="B42:C42"/>
    <mergeCell ref="B13:C13"/>
    <mergeCell ref="B14:C14"/>
    <mergeCell ref="B15:C15"/>
    <mergeCell ref="B16:C16"/>
    <mergeCell ref="B17:C17"/>
    <mergeCell ref="B24:C24"/>
    <mergeCell ref="B36:C36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3"/>
  <sheetViews>
    <sheetView workbookViewId="0">
      <selection sqref="A1:H31"/>
    </sheetView>
  </sheetViews>
  <sheetFormatPr defaultRowHeight="13.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>
      <c r="A2" s="32">
        <v>1</v>
      </c>
      <c r="B2" s="33">
        <v>12</v>
      </c>
      <c r="C2" s="32">
        <v>66282</v>
      </c>
      <c r="D2" s="32">
        <v>784956.98873333295</v>
      </c>
      <c r="E2" s="32">
        <v>744823.914203419</v>
      </c>
      <c r="F2" s="32">
        <v>40133.074529914498</v>
      </c>
      <c r="G2" s="32">
        <v>744823.914203419</v>
      </c>
      <c r="H2" s="32">
        <v>5.1127737068340902E-2</v>
      </c>
    </row>
    <row r="3" spans="1:8" ht="14.25">
      <c r="A3" s="32">
        <v>2</v>
      </c>
      <c r="B3" s="33">
        <v>13</v>
      </c>
      <c r="C3" s="32">
        <v>41712.017999999996</v>
      </c>
      <c r="D3" s="32">
        <v>346257.16232110298</v>
      </c>
      <c r="E3" s="32">
        <v>282490.846055548</v>
      </c>
      <c r="F3" s="32">
        <v>63766.3162655548</v>
      </c>
      <c r="G3" s="32">
        <v>282490.846055548</v>
      </c>
      <c r="H3" s="32">
        <v>0.184158836854387</v>
      </c>
    </row>
    <row r="4" spans="1:8" ht="14.25">
      <c r="A4" s="32">
        <v>3</v>
      </c>
      <c r="B4" s="33">
        <v>14</v>
      </c>
      <c r="C4" s="32">
        <v>129370</v>
      </c>
      <c r="D4" s="32">
        <v>334500.40994444402</v>
      </c>
      <c r="E4" s="32">
        <v>256838.711952991</v>
      </c>
      <c r="F4" s="32">
        <v>77661.697991452995</v>
      </c>
      <c r="G4" s="32">
        <v>256838.711952991</v>
      </c>
      <c r="H4" s="32">
        <v>0.232172205721217</v>
      </c>
    </row>
    <row r="5" spans="1:8" ht="14.25">
      <c r="A5" s="32">
        <v>4</v>
      </c>
      <c r="B5" s="33">
        <v>15</v>
      </c>
      <c r="C5" s="32">
        <v>7473</v>
      </c>
      <c r="D5" s="32">
        <v>121599.840019658</v>
      </c>
      <c r="E5" s="32">
        <v>98086.1061675214</v>
      </c>
      <c r="F5" s="32">
        <v>23513.7338521368</v>
      </c>
      <c r="G5" s="32">
        <v>98086.1061675214</v>
      </c>
      <c r="H5" s="32">
        <v>0.19336977621299101</v>
      </c>
    </row>
    <row r="6" spans="1:8" ht="14.25">
      <c r="A6" s="32">
        <v>5</v>
      </c>
      <c r="B6" s="33">
        <v>16</v>
      </c>
      <c r="C6" s="32">
        <v>4065</v>
      </c>
      <c r="D6" s="32">
        <v>297511.45011452999</v>
      </c>
      <c r="E6" s="32">
        <v>275599.72902905999</v>
      </c>
      <c r="F6" s="32">
        <v>21911.721085470101</v>
      </c>
      <c r="G6" s="32">
        <v>275599.72902905999</v>
      </c>
      <c r="H6" s="32">
        <v>7.3650009359421106E-2</v>
      </c>
    </row>
    <row r="7" spans="1:8" ht="14.25">
      <c r="A7" s="32">
        <v>6</v>
      </c>
      <c r="B7" s="33">
        <v>17</v>
      </c>
      <c r="C7" s="32">
        <v>24504</v>
      </c>
      <c r="D7" s="32">
        <v>496590.40364957298</v>
      </c>
      <c r="E7" s="32">
        <v>427358.22913162399</v>
      </c>
      <c r="F7" s="32">
        <v>69232.174517948704</v>
      </c>
      <c r="G7" s="32">
        <v>427358.22913162399</v>
      </c>
      <c r="H7" s="32">
        <v>0.13941504710752201</v>
      </c>
    </row>
    <row r="8" spans="1:8" ht="14.25">
      <c r="A8" s="32">
        <v>7</v>
      </c>
      <c r="B8" s="33">
        <v>18</v>
      </c>
      <c r="C8" s="32">
        <v>49159</v>
      </c>
      <c r="D8" s="32">
        <v>161038.580159829</v>
      </c>
      <c r="E8" s="32">
        <v>143899.30227179499</v>
      </c>
      <c r="F8" s="32">
        <v>17139.277888034201</v>
      </c>
      <c r="G8" s="32">
        <v>143899.30227179499</v>
      </c>
      <c r="H8" s="32">
        <v>0.10642963860600101</v>
      </c>
    </row>
    <row r="9" spans="1:8" ht="14.25">
      <c r="A9" s="32">
        <v>8</v>
      </c>
      <c r="B9" s="33">
        <v>19</v>
      </c>
      <c r="C9" s="32">
        <v>18903</v>
      </c>
      <c r="D9" s="32">
        <v>137407.63415897399</v>
      </c>
      <c r="E9" s="32">
        <v>140325.973905983</v>
      </c>
      <c r="F9" s="32">
        <v>-2918.3397470085501</v>
      </c>
      <c r="G9" s="32">
        <v>140325.973905983</v>
      </c>
      <c r="H9" s="32">
        <v>-2.1238556102582799E-2</v>
      </c>
    </row>
    <row r="10" spans="1:8" ht="14.25">
      <c r="A10" s="32">
        <v>9</v>
      </c>
      <c r="B10" s="33">
        <v>21</v>
      </c>
      <c r="C10" s="32">
        <v>173072.33</v>
      </c>
      <c r="D10" s="32">
        <v>896901.37560000003</v>
      </c>
      <c r="E10" s="32">
        <v>845666.20120000001</v>
      </c>
      <c r="F10" s="32">
        <v>51235.174400000004</v>
      </c>
      <c r="G10" s="32">
        <v>845666.20120000001</v>
      </c>
      <c r="H10" s="32">
        <v>5.7124646916418401E-2</v>
      </c>
    </row>
    <row r="11" spans="1:8" ht="14.25">
      <c r="A11" s="32">
        <v>10</v>
      </c>
      <c r="B11" s="33">
        <v>22</v>
      </c>
      <c r="C11" s="32">
        <v>41793</v>
      </c>
      <c r="D11" s="32">
        <v>1204404.01348974</v>
      </c>
      <c r="E11" s="32">
        <v>1216056.0025282099</v>
      </c>
      <c r="F11" s="32">
        <v>-11651.989038461499</v>
      </c>
      <c r="G11" s="32">
        <v>1216056.0025282099</v>
      </c>
      <c r="H11" s="32">
        <v>-9.6744853952288497E-3</v>
      </c>
    </row>
    <row r="12" spans="1:8" ht="14.25">
      <c r="A12" s="32">
        <v>11</v>
      </c>
      <c r="B12" s="33">
        <v>23</v>
      </c>
      <c r="C12" s="32">
        <v>271846.32500000001</v>
      </c>
      <c r="D12" s="32">
        <v>2845025.9688649601</v>
      </c>
      <c r="E12" s="32">
        <v>2364040.2285948698</v>
      </c>
      <c r="F12" s="32">
        <v>480985.74027008499</v>
      </c>
      <c r="G12" s="32">
        <v>2364040.2285948698</v>
      </c>
      <c r="H12" s="32">
        <v>0.169061985912901</v>
      </c>
    </row>
    <row r="13" spans="1:8" ht="14.25">
      <c r="A13" s="32">
        <v>12</v>
      </c>
      <c r="B13" s="33">
        <v>24</v>
      </c>
      <c r="C13" s="32">
        <v>31152.194</v>
      </c>
      <c r="D13" s="32">
        <v>796876.547252991</v>
      </c>
      <c r="E13" s="32">
        <v>684407.87052222202</v>
      </c>
      <c r="F13" s="32">
        <v>112468.676730769</v>
      </c>
      <c r="G13" s="32">
        <v>684407.87052222202</v>
      </c>
      <c r="H13" s="32">
        <v>0.14113688891770401</v>
      </c>
    </row>
    <row r="14" spans="1:8" ht="14.25">
      <c r="A14" s="32">
        <v>13</v>
      </c>
      <c r="B14" s="33">
        <v>25</v>
      </c>
      <c r="C14" s="32">
        <v>74154</v>
      </c>
      <c r="D14" s="32">
        <v>734192.74990000005</v>
      </c>
      <c r="E14" s="32">
        <v>657876.50560000003</v>
      </c>
      <c r="F14" s="32">
        <v>76316.244300000006</v>
      </c>
      <c r="G14" s="32">
        <v>657876.50560000003</v>
      </c>
      <c r="H14" s="32">
        <v>0.103945788500901</v>
      </c>
    </row>
    <row r="15" spans="1:8" ht="14.25">
      <c r="A15" s="32">
        <v>14</v>
      </c>
      <c r="B15" s="33">
        <v>26</v>
      </c>
      <c r="C15" s="32">
        <v>95477</v>
      </c>
      <c r="D15" s="32">
        <v>599995.399528031</v>
      </c>
      <c r="E15" s="32">
        <v>537296.58217102301</v>
      </c>
      <c r="F15" s="32">
        <v>62698.8173570078</v>
      </c>
      <c r="G15" s="32">
        <v>537296.58217102301</v>
      </c>
      <c r="H15" s="32">
        <v>0.104498830168245</v>
      </c>
    </row>
    <row r="16" spans="1:8" ht="14.25">
      <c r="A16" s="32">
        <v>15</v>
      </c>
      <c r="B16" s="33">
        <v>27</v>
      </c>
      <c r="C16" s="32">
        <v>279811.75300000003</v>
      </c>
      <c r="D16" s="32">
        <v>2257422.5453512799</v>
      </c>
      <c r="E16" s="32">
        <v>2016449.1375410301</v>
      </c>
      <c r="F16" s="32">
        <v>240973.407810256</v>
      </c>
      <c r="G16" s="32">
        <v>2016449.1375410301</v>
      </c>
      <c r="H16" s="32">
        <v>0.106747143243738</v>
      </c>
    </row>
    <row r="17" spans="1:8" ht="14.25">
      <c r="A17" s="32">
        <v>16</v>
      </c>
      <c r="B17" s="33">
        <v>29</v>
      </c>
      <c r="C17" s="32">
        <v>204132</v>
      </c>
      <c r="D17" s="32">
        <v>2545492.7518572598</v>
      </c>
      <c r="E17" s="32">
        <v>2326670.2861418799</v>
      </c>
      <c r="F17" s="32">
        <v>218822.46571538501</v>
      </c>
      <c r="G17" s="32">
        <v>2326670.2861418799</v>
      </c>
      <c r="H17" s="32">
        <v>8.5964678373460501E-2</v>
      </c>
    </row>
    <row r="18" spans="1:8" ht="14.25">
      <c r="A18" s="32">
        <v>17</v>
      </c>
      <c r="B18" s="33">
        <v>31</v>
      </c>
      <c r="C18" s="32">
        <v>41295.940999999999</v>
      </c>
      <c r="D18" s="32">
        <v>328969.8042208</v>
      </c>
      <c r="E18" s="32">
        <v>268329.82183207403</v>
      </c>
      <c r="F18" s="32">
        <v>60639.982388726698</v>
      </c>
      <c r="G18" s="32">
        <v>268329.82183207403</v>
      </c>
      <c r="H18" s="32">
        <v>0.184332974062343</v>
      </c>
    </row>
    <row r="19" spans="1:8" ht="14.25">
      <c r="A19" s="32">
        <v>18</v>
      </c>
      <c r="B19" s="33">
        <v>32</v>
      </c>
      <c r="C19" s="32">
        <v>17222.099999999999</v>
      </c>
      <c r="D19" s="32">
        <v>333978.533809538</v>
      </c>
      <c r="E19" s="32">
        <v>302011.91901290801</v>
      </c>
      <c r="F19" s="32">
        <v>31966.6147966299</v>
      </c>
      <c r="G19" s="32">
        <v>302011.91901290801</v>
      </c>
      <c r="H19" s="32">
        <v>9.5714579113818005E-2</v>
      </c>
    </row>
    <row r="20" spans="1:8" ht="14.25">
      <c r="A20" s="32">
        <v>19</v>
      </c>
      <c r="B20" s="33">
        <v>33</v>
      </c>
      <c r="C20" s="32">
        <v>27041.09</v>
      </c>
      <c r="D20" s="32">
        <v>433848.35438663501</v>
      </c>
      <c r="E20" s="32">
        <v>329668.12941266998</v>
      </c>
      <c r="F20" s="32">
        <v>104180.224973965</v>
      </c>
      <c r="G20" s="32">
        <v>329668.12941266998</v>
      </c>
      <c r="H20" s="32">
        <v>0.240130506248555</v>
      </c>
    </row>
    <row r="21" spans="1:8" ht="14.25">
      <c r="A21" s="32">
        <v>20</v>
      </c>
      <c r="B21" s="33">
        <v>34</v>
      </c>
      <c r="C21" s="32">
        <v>48674.807000000001</v>
      </c>
      <c r="D21" s="32">
        <v>292895.851632796</v>
      </c>
      <c r="E21" s="32">
        <v>225112.036015258</v>
      </c>
      <c r="F21" s="32">
        <v>67783.815617538407</v>
      </c>
      <c r="G21" s="32">
        <v>225112.036015258</v>
      </c>
      <c r="H21" s="32">
        <v>0.23142634229766801</v>
      </c>
    </row>
    <row r="22" spans="1:8" ht="14.25">
      <c r="A22" s="32">
        <v>21</v>
      </c>
      <c r="B22" s="33">
        <v>35</v>
      </c>
      <c r="C22" s="32">
        <v>34179.288999999997</v>
      </c>
      <c r="D22" s="32">
        <v>758273.60389734502</v>
      </c>
      <c r="E22" s="32">
        <v>685331.784713828</v>
      </c>
      <c r="F22" s="32">
        <v>72941.819183517393</v>
      </c>
      <c r="G22" s="32">
        <v>685331.784713828</v>
      </c>
      <c r="H22" s="32">
        <v>9.6194590987493001E-2</v>
      </c>
    </row>
    <row r="23" spans="1:8" ht="14.25">
      <c r="A23" s="32">
        <v>22</v>
      </c>
      <c r="B23" s="33">
        <v>36</v>
      </c>
      <c r="C23" s="32">
        <v>148158.19699999999</v>
      </c>
      <c r="D23" s="32">
        <v>900979.20392654894</v>
      </c>
      <c r="E23" s="32">
        <v>722722.80090870406</v>
      </c>
      <c r="F23" s="32">
        <v>178256.40301784399</v>
      </c>
      <c r="G23" s="32">
        <v>722722.80090870406</v>
      </c>
      <c r="H23" s="32">
        <v>0.19784741117329499</v>
      </c>
    </row>
    <row r="24" spans="1:8" ht="14.25">
      <c r="A24" s="32">
        <v>23</v>
      </c>
      <c r="B24" s="33">
        <v>37</v>
      </c>
      <c r="C24" s="32">
        <v>74202.721000000005</v>
      </c>
      <c r="D24" s="32">
        <v>843090.32946194697</v>
      </c>
      <c r="E24" s="32">
        <v>716724.85396088497</v>
      </c>
      <c r="F24" s="32">
        <v>126365.475501062</v>
      </c>
      <c r="G24" s="32">
        <v>716724.85396088497</v>
      </c>
      <c r="H24" s="32">
        <v>0.14988367329715099</v>
      </c>
    </row>
    <row r="25" spans="1:8" ht="14.25">
      <c r="A25" s="32">
        <v>24</v>
      </c>
      <c r="B25" s="33">
        <v>38</v>
      </c>
      <c r="C25" s="32">
        <v>86498.744000000006</v>
      </c>
      <c r="D25" s="32">
        <v>479987.27417256602</v>
      </c>
      <c r="E25" s="32">
        <v>434255.77840531</v>
      </c>
      <c r="F25" s="32">
        <v>45731.495767256602</v>
      </c>
      <c r="G25" s="32">
        <v>434255.77840531</v>
      </c>
      <c r="H25" s="32">
        <v>9.5276475498421498E-2</v>
      </c>
    </row>
    <row r="26" spans="1:8" ht="14.25">
      <c r="A26" s="32">
        <v>25</v>
      </c>
      <c r="B26" s="33">
        <v>39</v>
      </c>
      <c r="C26" s="32">
        <v>107258.41099999999</v>
      </c>
      <c r="D26" s="32">
        <v>198781.712745942</v>
      </c>
      <c r="E26" s="32">
        <v>146854.37317279799</v>
      </c>
      <c r="F26" s="32">
        <v>51927.339573144498</v>
      </c>
      <c r="G26" s="32">
        <v>146854.37317279799</v>
      </c>
      <c r="H26" s="32">
        <v>0.26122795128298099</v>
      </c>
    </row>
    <row r="27" spans="1:8" ht="14.25">
      <c r="A27" s="32">
        <v>26</v>
      </c>
      <c r="B27" s="33">
        <v>40</v>
      </c>
      <c r="C27" s="32">
        <v>26</v>
      </c>
      <c r="D27" s="32">
        <v>100.3848</v>
      </c>
      <c r="E27" s="32">
        <v>80.528599999999997</v>
      </c>
      <c r="F27" s="32">
        <v>19.856200000000001</v>
      </c>
      <c r="G27" s="32">
        <v>80.528599999999997</v>
      </c>
      <c r="H27" s="32">
        <v>0.19780086228193899</v>
      </c>
    </row>
    <row r="28" spans="1:8" ht="14.25">
      <c r="A28" s="32">
        <v>27</v>
      </c>
      <c r="B28" s="33">
        <v>42</v>
      </c>
      <c r="C28" s="32">
        <v>6210.75</v>
      </c>
      <c r="D28" s="32">
        <v>128362.02529999999</v>
      </c>
      <c r="E28" s="32">
        <v>114200.4452</v>
      </c>
      <c r="F28" s="32">
        <v>14161.580099999999</v>
      </c>
      <c r="G28" s="32">
        <v>114200.4452</v>
      </c>
      <c r="H28" s="32">
        <v>0.11032530896036</v>
      </c>
    </row>
    <row r="29" spans="1:8" ht="14.25">
      <c r="A29" s="32">
        <v>28</v>
      </c>
      <c r="B29" s="33">
        <v>75</v>
      </c>
      <c r="C29" s="32">
        <v>571</v>
      </c>
      <c r="D29" s="32">
        <v>356549.58119658101</v>
      </c>
      <c r="E29" s="32">
        <v>336200.03170940198</v>
      </c>
      <c r="F29" s="32">
        <v>20349.549487179502</v>
      </c>
      <c r="G29" s="32">
        <v>336200.03170940198</v>
      </c>
      <c r="H29" s="32">
        <v>5.7073547580357098E-2</v>
      </c>
    </row>
    <row r="30" spans="1:8" ht="14.25">
      <c r="A30" s="32">
        <v>29</v>
      </c>
      <c r="B30" s="33">
        <v>76</v>
      </c>
      <c r="C30" s="32">
        <v>4174</v>
      </c>
      <c r="D30" s="32">
        <v>677567.33924615395</v>
      </c>
      <c r="E30" s="32">
        <v>629497.80139059795</v>
      </c>
      <c r="F30" s="32">
        <v>48069.537855555602</v>
      </c>
      <c r="G30" s="32">
        <v>629497.80139059795</v>
      </c>
      <c r="H30" s="32">
        <v>7.0944295970695195E-2</v>
      </c>
    </row>
    <row r="31" spans="1:8" ht="14.25">
      <c r="A31" s="32">
        <v>30</v>
      </c>
      <c r="B31" s="33">
        <v>99</v>
      </c>
      <c r="C31" s="32">
        <v>45</v>
      </c>
      <c r="D31" s="32">
        <v>34706.825353604101</v>
      </c>
      <c r="E31" s="32">
        <v>30537.681726041901</v>
      </c>
      <c r="F31" s="32">
        <v>4169.14362756221</v>
      </c>
      <c r="G31" s="32">
        <v>30537.681726041901</v>
      </c>
      <c r="H31" s="32">
        <v>0.120124603304556</v>
      </c>
    </row>
    <row r="32" spans="1:8" ht="14.25">
      <c r="A32" s="32">
        <v>31</v>
      </c>
      <c r="B32" s="33">
        <v>99</v>
      </c>
      <c r="C32" s="32">
        <v>53</v>
      </c>
      <c r="D32" s="32">
        <v>60771.469329097599</v>
      </c>
      <c r="E32" s="32">
        <v>51534.5241660994</v>
      </c>
      <c r="F32" s="32">
        <v>9236.9451629982595</v>
      </c>
      <c r="G32" s="32">
        <v>51534.5241660994</v>
      </c>
      <c r="H32" s="32">
        <v>0.15199476440132001</v>
      </c>
    </row>
    <row r="33" spans="1:8" ht="14.25">
      <c r="A33" s="32"/>
      <c r="B33" s="33"/>
      <c r="C33" s="32"/>
      <c r="D33" s="32"/>
      <c r="E33" s="32"/>
      <c r="F33" s="32"/>
      <c r="G33" s="32"/>
      <c r="H33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yangjin</cp:lastModifiedBy>
  <dcterms:created xsi:type="dcterms:W3CDTF">2013-06-21T00:28:37Z</dcterms:created>
  <dcterms:modified xsi:type="dcterms:W3CDTF">2014-02-11T00:51:45Z</dcterms:modified>
</cp:coreProperties>
</file>