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<sst xmlns="http://schemas.openxmlformats.org/spreadsheetml/2006/main" count="114" uniqueCount="71">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</sst>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17966372.548099998</v>
      </c>
      <c r="F3" s="25">
        <f>RA!I7</f>
        <v>2104466.838</v>
      </c>
      <c r="G3" s="16">
        <f>E3-F3</f>
        <v>15861905.710099999</v>
      </c>
      <c r="H3" s="27">
        <f>RA!J7</f>
        <v>11.713365245910801</v>
      </c>
      <c r="I3" s="20">
        <f>SUM(I4:I39)</f>
        <v>17966377.275706537</v>
      </c>
      <c r="J3" s="21">
        <f>SUM(J4:J39)</f>
        <v>15861905.774585361</v>
      </c>
      <c r="K3" s="22">
        <f>E3-I3</f>
        <v>-4.727606538683176</v>
      </c>
      <c r="L3" s="22">
        <f>G3-J3</f>
        <v>-6.448536179959774E-2</v>
      </c>
    </row>
    <row r="4" spans="1:12">
      <c r="A4" s="59">
        <f>RA!A8</f>
        <v>41689</v>
      </c>
      <c r="B4" s="12">
        <v>12</v>
      </c>
      <c r="C4" s="56" t="s">
        <v>6</v>
      </c>
      <c r="D4" s="56"/>
      <c r="E4" s="15">
        <f>VLOOKUP(C4,RA!B8:D39,3,0)</f>
        <v>828337.60979999998</v>
      </c>
      <c r="F4" s="25">
        <f>VLOOKUP(C4,RA!B8:I43,8,0)</f>
        <v>13285.4372</v>
      </c>
      <c r="G4" s="16">
        <f t="shared" ref="G4:G39" si="0">E4-F4</f>
        <v>815052.17259999993</v>
      </c>
      <c r="H4" s="27">
        <f>RA!J8</f>
        <v>1.60386743796503</v>
      </c>
      <c r="I4" s="20">
        <f>VLOOKUP(B4,RMS!B:D,3,FALSE)</f>
        <v>828338.49898547004</v>
      </c>
      <c r="J4" s="21">
        <f>VLOOKUP(B4,RMS!B:E,4,FALSE)</f>
        <v>815052.177001709</v>
      </c>
      <c r="K4" s="22">
        <f t="shared" ref="K4:K39" si="1">E4-I4</f>
        <v>-0.88918547006323934</v>
      </c>
      <c r="L4" s="22">
        <f t="shared" ref="L4:L39" si="2">G4-J4</f>
        <v>-4.4017090694978833E-3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146196.79329999999</v>
      </c>
      <c r="F5" s="25">
        <f>VLOOKUP(C5,RA!B9:I44,8,0)</f>
        <v>36794.149899999997</v>
      </c>
      <c r="G5" s="16">
        <f t="shared" si="0"/>
        <v>109402.6434</v>
      </c>
      <c r="H5" s="27">
        <f>RA!J9</f>
        <v>25.1675492119019</v>
      </c>
      <c r="I5" s="20">
        <f>VLOOKUP(B5,RMS!B:D,3,FALSE)</f>
        <v>146196.87118433599</v>
      </c>
      <c r="J5" s="21">
        <f>VLOOKUP(B5,RMS!B:E,4,FALSE)</f>
        <v>109402.64876019199</v>
      </c>
      <c r="K5" s="22">
        <f t="shared" si="1"/>
        <v>-7.788433600217104E-2</v>
      </c>
      <c r="L5" s="22">
        <f t="shared" si="2"/>
        <v>-5.360191993531771E-3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147152.8278</v>
      </c>
      <c r="F6" s="25">
        <f>VLOOKUP(C6,RA!B10:I45,8,0)</f>
        <v>33686.5386</v>
      </c>
      <c r="G6" s="16">
        <f t="shared" si="0"/>
        <v>113466.2892</v>
      </c>
      <c r="H6" s="27">
        <f>RA!J10</f>
        <v>22.8922128807368</v>
      </c>
      <c r="I6" s="20">
        <f>VLOOKUP(B6,RMS!B:D,3,FALSE)</f>
        <v>147155.04942734999</v>
      </c>
      <c r="J6" s="21">
        <f>VLOOKUP(B6,RMS!B:E,4,FALSE)</f>
        <v>113466.289392308</v>
      </c>
      <c r="K6" s="22">
        <f t="shared" si="1"/>
        <v>-2.2216273499943782</v>
      </c>
      <c r="L6" s="22">
        <f t="shared" si="2"/>
        <v>-1.923079980770126E-4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130415.1731</v>
      </c>
      <c r="F7" s="25">
        <f>VLOOKUP(C7,RA!B11:I46,8,0)</f>
        <v>20130.443800000001</v>
      </c>
      <c r="G7" s="16">
        <f t="shared" si="0"/>
        <v>110284.72930000001</v>
      </c>
      <c r="H7" s="27">
        <f>RA!J11</f>
        <v>15.4356608372282</v>
      </c>
      <c r="I7" s="20">
        <f>VLOOKUP(B7,RMS!B:D,3,FALSE)</f>
        <v>130415.23027521399</v>
      </c>
      <c r="J7" s="21">
        <f>VLOOKUP(B7,RMS!B:E,4,FALSE)</f>
        <v>110284.72913760701</v>
      </c>
      <c r="K7" s="22">
        <f t="shared" si="1"/>
        <v>-5.7175213994923979E-2</v>
      </c>
      <c r="L7" s="22">
        <f t="shared" si="2"/>
        <v>1.6239300020970404E-4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301075.3407</v>
      </c>
      <c r="F8" s="25">
        <f>VLOOKUP(C8,RA!B12:I47,8,0)</f>
        <v>26910.184799999999</v>
      </c>
      <c r="G8" s="16">
        <f t="shared" si="0"/>
        <v>274165.15590000001</v>
      </c>
      <c r="H8" s="27">
        <f>RA!J12</f>
        <v>8.9380235317292502</v>
      </c>
      <c r="I8" s="20">
        <f>VLOOKUP(B8,RMS!B:D,3,FALSE)</f>
        <v>301075.33579401701</v>
      </c>
      <c r="J8" s="21">
        <f>VLOOKUP(B8,RMS!B:E,4,FALSE)</f>
        <v>274165.15260512801</v>
      </c>
      <c r="K8" s="22">
        <f t="shared" si="1"/>
        <v>4.9059829907491803E-3</v>
      </c>
      <c r="L8" s="22">
        <f t="shared" si="2"/>
        <v>3.2948720036074519E-3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447551.6814</v>
      </c>
      <c r="F9" s="25">
        <f>VLOOKUP(C9,RA!B13:I48,8,0)</f>
        <v>83295.120599999995</v>
      </c>
      <c r="G9" s="16">
        <f t="shared" si="0"/>
        <v>364256.56079999998</v>
      </c>
      <c r="H9" s="27">
        <f>RA!J13</f>
        <v>18.611285369198502</v>
      </c>
      <c r="I9" s="20">
        <f>VLOOKUP(B9,RMS!B:D,3,FALSE)</f>
        <v>447551.96268547</v>
      </c>
      <c r="J9" s="21">
        <f>VLOOKUP(B9,RMS!B:E,4,FALSE)</f>
        <v>364256.56142478599</v>
      </c>
      <c r="K9" s="22">
        <f t="shared" si="1"/>
        <v>-0.28128547000233084</v>
      </c>
      <c r="L9" s="22">
        <f t="shared" si="2"/>
        <v>-6.2478601466864347E-4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156219.77050000001</v>
      </c>
      <c r="F10" s="25">
        <f>VLOOKUP(C10,RA!B14:I49,8,0)</f>
        <v>10278.0195</v>
      </c>
      <c r="G10" s="16">
        <f t="shared" si="0"/>
        <v>145941.75100000002</v>
      </c>
      <c r="H10" s="27">
        <f>RA!J14</f>
        <v>6.5792053509642097</v>
      </c>
      <c r="I10" s="20">
        <f>VLOOKUP(B10,RMS!B:D,3,FALSE)</f>
        <v>156219.76851196599</v>
      </c>
      <c r="J10" s="21">
        <f>VLOOKUP(B10,RMS!B:E,4,FALSE)</f>
        <v>145941.74910341899</v>
      </c>
      <c r="K10" s="22">
        <f t="shared" si="1"/>
        <v>1.9880340259987861E-3</v>
      </c>
      <c r="L10" s="22">
        <f t="shared" si="2"/>
        <v>1.8965810304507613E-3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130705.3483</v>
      </c>
      <c r="F11" s="25">
        <f>VLOOKUP(C11,RA!B15:I50,8,0)</f>
        <v>-2999.5479</v>
      </c>
      <c r="G11" s="16">
        <f t="shared" si="0"/>
        <v>133704.89619999999</v>
      </c>
      <c r="H11" s="27">
        <f>RA!J15</f>
        <v>-2.2948930085977199</v>
      </c>
      <c r="I11" s="20">
        <f>VLOOKUP(B11,RMS!B:D,3,FALSE)</f>
        <v>130705.337571795</v>
      </c>
      <c r="J11" s="21">
        <f>VLOOKUP(B11,RMS!B:E,4,FALSE)</f>
        <v>133704.89499658099</v>
      </c>
      <c r="K11" s="22">
        <f t="shared" si="1"/>
        <v>1.0728205001214519E-2</v>
      </c>
      <c r="L11" s="22">
        <f t="shared" si="2"/>
        <v>1.2034190003760159E-3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746194.84600000002</v>
      </c>
      <c r="F12" s="25">
        <f>VLOOKUP(C12,RA!B16:I51,8,0)</f>
        <v>44541.687700000002</v>
      </c>
      <c r="G12" s="16">
        <f t="shared" si="0"/>
        <v>701653.15830000001</v>
      </c>
      <c r="H12" s="27">
        <f>RA!J16</f>
        <v>5.9691765413239004</v>
      </c>
      <c r="I12" s="20">
        <f>VLOOKUP(B12,RMS!B:D,3,FALSE)</f>
        <v>746194.71250000002</v>
      </c>
      <c r="J12" s="21">
        <f>VLOOKUP(B12,RMS!B:E,4,FALSE)</f>
        <v>701653.15830000001</v>
      </c>
      <c r="K12" s="22">
        <f t="shared" si="1"/>
        <v>0.13349999999627471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558134.80940000003</v>
      </c>
      <c r="F13" s="25">
        <f>VLOOKUP(C13,RA!B17:I52,8,0)</f>
        <v>73697.983300000007</v>
      </c>
      <c r="G13" s="16">
        <f t="shared" si="0"/>
        <v>484436.82610000001</v>
      </c>
      <c r="H13" s="27">
        <f>RA!J17</f>
        <v>13.2043338022988</v>
      </c>
      <c r="I13" s="20">
        <f>VLOOKUP(B13,RMS!B:D,3,FALSE)</f>
        <v>558134.91306324804</v>
      </c>
      <c r="J13" s="21">
        <f>VLOOKUP(B13,RMS!B:E,4,FALSE)</f>
        <v>484436.82620427402</v>
      </c>
      <c r="K13" s="22">
        <f t="shared" si="1"/>
        <v>-0.10366324800997972</v>
      </c>
      <c r="L13" s="22">
        <f t="shared" si="2"/>
        <v>-1.042740186676383E-4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1995122.2947</v>
      </c>
      <c r="F14" s="25">
        <f>VLOOKUP(C14,RA!B18:I53,8,0)</f>
        <v>299293.08970000001</v>
      </c>
      <c r="G14" s="16">
        <f t="shared" si="0"/>
        <v>1695829.2050000001</v>
      </c>
      <c r="H14" s="27">
        <f>RA!J18</f>
        <v>15.0012402996581</v>
      </c>
      <c r="I14" s="20">
        <f>VLOOKUP(B14,RMS!B:D,3,FALSE)</f>
        <v>1995122.45054444</v>
      </c>
      <c r="J14" s="21">
        <f>VLOOKUP(B14,RMS!B:E,4,FALSE)</f>
        <v>1695829.2008495701</v>
      </c>
      <c r="K14" s="22">
        <f t="shared" si="1"/>
        <v>-0.15584443998523057</v>
      </c>
      <c r="L14" s="22">
        <f t="shared" si="2"/>
        <v>4.1504299733787775E-3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1267436.3448000001</v>
      </c>
      <c r="F15" s="25">
        <f>VLOOKUP(C15,RA!B19:I54,8,0)</f>
        <v>83227.961899999995</v>
      </c>
      <c r="G15" s="16">
        <f t="shared" si="0"/>
        <v>1184208.3829000001</v>
      </c>
      <c r="H15" s="27">
        <f>RA!J19</f>
        <v>6.56663841473895</v>
      </c>
      <c r="I15" s="20">
        <f>VLOOKUP(B15,RMS!B:D,3,FALSE)</f>
        <v>1267436.2451102601</v>
      </c>
      <c r="J15" s="21">
        <f>VLOOKUP(B15,RMS!B:E,4,FALSE)</f>
        <v>1184208.3818598301</v>
      </c>
      <c r="K15" s="22">
        <f t="shared" si="1"/>
        <v>9.9689739989116788E-2</v>
      </c>
      <c r="L15" s="22">
        <f t="shared" si="2"/>
        <v>1.040169969201088E-3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868342.62329999998</v>
      </c>
      <c r="F16" s="25">
        <f>VLOOKUP(C16,RA!B20:I55,8,0)</f>
        <v>84803.939299999998</v>
      </c>
      <c r="G16" s="16">
        <f t="shared" si="0"/>
        <v>783538.68400000001</v>
      </c>
      <c r="H16" s="27">
        <f>RA!J20</f>
        <v>9.76618411033607</v>
      </c>
      <c r="I16" s="20">
        <f>VLOOKUP(B16,RMS!B:D,3,FALSE)</f>
        <v>868342.65960000001</v>
      </c>
      <c r="J16" s="21">
        <f>VLOOKUP(B16,RMS!B:E,4,FALSE)</f>
        <v>783538.68400000001</v>
      </c>
      <c r="K16" s="22">
        <f t="shared" si="1"/>
        <v>-3.6300000036135316E-2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470361.64610000001</v>
      </c>
      <c r="F17" s="25">
        <f>VLOOKUP(C17,RA!B21:I56,8,0)</f>
        <v>59561.589800000002</v>
      </c>
      <c r="G17" s="16">
        <f t="shared" si="0"/>
        <v>410800.0563</v>
      </c>
      <c r="H17" s="27">
        <f>RA!J21</f>
        <v>12.662935061532901</v>
      </c>
      <c r="I17" s="20">
        <f>VLOOKUP(B17,RMS!B:D,3,FALSE)</f>
        <v>470361.47050741198</v>
      </c>
      <c r="J17" s="21">
        <f>VLOOKUP(B17,RMS!B:E,4,FALSE)</f>
        <v>410800.056305559</v>
      </c>
      <c r="K17" s="22">
        <f t="shared" si="1"/>
        <v>0.1755925880279392</v>
      </c>
      <c r="L17" s="22">
        <f t="shared" si="2"/>
        <v>-5.5590062402188778E-6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1209791.8607000001</v>
      </c>
      <c r="F18" s="25">
        <f>VLOOKUP(C18,RA!B22:I57,8,0)</f>
        <v>177776.46549999999</v>
      </c>
      <c r="G18" s="16">
        <f t="shared" si="0"/>
        <v>1032015.3952000001</v>
      </c>
      <c r="H18" s="27">
        <f>RA!J22</f>
        <v>14.694797615611</v>
      </c>
      <c r="I18" s="20">
        <f>VLOOKUP(B18,RMS!B:D,3,FALSE)</f>
        <v>1209791.9213</v>
      </c>
      <c r="J18" s="21">
        <f>VLOOKUP(B18,RMS!B:E,4,FALSE)</f>
        <v>1032015.3957</v>
      </c>
      <c r="K18" s="22">
        <f t="shared" si="1"/>
        <v>-6.0599999967962503E-2</v>
      </c>
      <c r="L18" s="22">
        <f t="shared" si="2"/>
        <v>-4.9999984912574291E-4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3055651.5115</v>
      </c>
      <c r="F19" s="25">
        <f>VLOOKUP(C19,RA!B23:I58,8,0)</f>
        <v>305271.67930000002</v>
      </c>
      <c r="G19" s="16">
        <f t="shared" si="0"/>
        <v>2750379.8322000001</v>
      </c>
      <c r="H19" s="27">
        <f>RA!J23</f>
        <v>9.9903957683363007</v>
      </c>
      <c r="I19" s="20">
        <f>VLOOKUP(B19,RMS!B:D,3,FALSE)</f>
        <v>3055652.8523512799</v>
      </c>
      <c r="J19" s="21">
        <f>VLOOKUP(B19,RMS!B:E,4,FALSE)</f>
        <v>2750379.8841871801</v>
      </c>
      <c r="K19" s="22">
        <f t="shared" si="1"/>
        <v>-1.3408512799069285</v>
      </c>
      <c r="L19" s="22">
        <f t="shared" si="2"/>
        <v>-5.1987180020660162E-2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235431.4056</v>
      </c>
      <c r="F20" s="25">
        <f>VLOOKUP(C20,RA!B24:I59,8,0)</f>
        <v>26499.763200000001</v>
      </c>
      <c r="G20" s="16">
        <f t="shared" si="0"/>
        <v>208931.64240000001</v>
      </c>
      <c r="H20" s="27">
        <f>RA!J24</f>
        <v>11.255831877002599</v>
      </c>
      <c r="I20" s="20">
        <f>VLOOKUP(B20,RMS!B:D,3,FALSE)</f>
        <v>235431.38710495399</v>
      </c>
      <c r="J20" s="21">
        <f>VLOOKUP(B20,RMS!B:E,4,FALSE)</f>
        <v>208931.67772042399</v>
      </c>
      <c r="K20" s="22">
        <f t="shared" si="1"/>
        <v>1.8495046009775251E-2</v>
      </c>
      <c r="L20" s="22">
        <f t="shared" si="2"/>
        <v>-3.5320423980010673E-2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245970.8965</v>
      </c>
      <c r="F21" s="25">
        <f>VLOOKUP(C21,RA!B25:I60,8,0)</f>
        <v>19478.0416</v>
      </c>
      <c r="G21" s="16">
        <f t="shared" si="0"/>
        <v>226492.85490000001</v>
      </c>
      <c r="H21" s="27">
        <f>RA!J25</f>
        <v>7.9188399429198304</v>
      </c>
      <c r="I21" s="20">
        <f>VLOOKUP(B21,RMS!B:D,3,FALSE)</f>
        <v>245970.89341301</v>
      </c>
      <c r="J21" s="21">
        <f>VLOOKUP(B21,RMS!B:E,4,FALSE)</f>
        <v>226492.863193325</v>
      </c>
      <c r="K21" s="22">
        <f t="shared" si="1"/>
        <v>3.0869900074321777E-3</v>
      </c>
      <c r="L21" s="22">
        <f t="shared" si="2"/>
        <v>-8.2933249941561371E-3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528114.18099999998</v>
      </c>
      <c r="F22" s="25">
        <f>VLOOKUP(C22,RA!B26:I61,8,0)</f>
        <v>102068.9705</v>
      </c>
      <c r="G22" s="16">
        <f t="shared" si="0"/>
        <v>426045.21049999999</v>
      </c>
      <c r="H22" s="27">
        <f>RA!J26</f>
        <v>19.3270648984902</v>
      </c>
      <c r="I22" s="20">
        <f>VLOOKUP(B22,RMS!B:D,3,FALSE)</f>
        <v>528114.19476897398</v>
      </c>
      <c r="J22" s="21">
        <f>VLOOKUP(B22,RMS!B:E,4,FALSE)</f>
        <v>426045.21661168302</v>
      </c>
      <c r="K22" s="22">
        <f t="shared" si="1"/>
        <v>-1.3768973993137479E-2</v>
      </c>
      <c r="L22" s="22">
        <f t="shared" si="2"/>
        <v>-6.1116830329410732E-3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294923.51949999999</v>
      </c>
      <c r="F23" s="25">
        <f>VLOOKUP(C23,RA!B27:I62,8,0)</f>
        <v>84730.008400000006</v>
      </c>
      <c r="G23" s="16">
        <f t="shared" si="0"/>
        <v>210193.5111</v>
      </c>
      <c r="H23" s="27">
        <f>RA!J27</f>
        <v>28.729485035187199</v>
      </c>
      <c r="I23" s="20">
        <f>VLOOKUP(B23,RMS!B:D,3,FALSE)</f>
        <v>294923.49961183697</v>
      </c>
      <c r="J23" s="21">
        <f>VLOOKUP(B23,RMS!B:E,4,FALSE)</f>
        <v>210193.51493142199</v>
      </c>
      <c r="K23" s="22">
        <f t="shared" si="1"/>
        <v>1.9888163020368665E-2</v>
      </c>
      <c r="L23" s="22">
        <f t="shared" si="2"/>
        <v>-3.8314219855237752E-3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716729.86069999996</v>
      </c>
      <c r="F24" s="25">
        <f>VLOOKUP(C24,RA!B28:I63,8,0)</f>
        <v>62776.880100000002</v>
      </c>
      <c r="G24" s="16">
        <f t="shared" si="0"/>
        <v>653952.98060000001</v>
      </c>
      <c r="H24" s="27">
        <f>RA!J28</f>
        <v>8.7587923347700993</v>
      </c>
      <c r="I24" s="20">
        <f>VLOOKUP(B24,RMS!B:D,3,FALSE)</f>
        <v>716729.861389381</v>
      </c>
      <c r="J24" s="21">
        <f>VLOOKUP(B24,RMS!B:E,4,FALSE)</f>
        <v>653952.97804144199</v>
      </c>
      <c r="K24" s="22">
        <f t="shared" si="1"/>
        <v>-6.8938103504478931E-4</v>
      </c>
      <c r="L24" s="22">
        <f t="shared" si="2"/>
        <v>2.558558015152812E-3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707153.21270000003</v>
      </c>
      <c r="F25" s="25">
        <f>VLOOKUP(C25,RA!B29:I64,8,0)</f>
        <v>135151.78320000001</v>
      </c>
      <c r="G25" s="16">
        <f t="shared" si="0"/>
        <v>572001.42950000009</v>
      </c>
      <c r="H25" s="27">
        <f>RA!J29</f>
        <v>19.112093500073801</v>
      </c>
      <c r="I25" s="20">
        <f>VLOOKUP(B25,RMS!B:D,3,FALSE)</f>
        <v>707153.210961062</v>
      </c>
      <c r="J25" s="21">
        <f>VLOOKUP(B25,RMS!B:E,4,FALSE)</f>
        <v>572001.40146763599</v>
      </c>
      <c r="K25" s="22">
        <f t="shared" si="1"/>
        <v>1.7389380373060703E-3</v>
      </c>
      <c r="L25" s="22">
        <f t="shared" si="2"/>
        <v>2.8032364090904593E-2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871108.71909999999</v>
      </c>
      <c r="F26" s="25">
        <f>VLOOKUP(C26,RA!B30:I65,8,0)</f>
        <v>138896.15960000001</v>
      </c>
      <c r="G26" s="16">
        <f t="shared" si="0"/>
        <v>732212.55949999997</v>
      </c>
      <c r="H26" s="27">
        <f>RA!J30</f>
        <v>15.944755982181301</v>
      </c>
      <c r="I26" s="20">
        <f>VLOOKUP(B26,RMS!B:D,3,FALSE)</f>
        <v>871108.71820885001</v>
      </c>
      <c r="J26" s="21">
        <f>VLOOKUP(B26,RMS!B:E,4,FALSE)</f>
        <v>732212.55410903203</v>
      </c>
      <c r="K26" s="22">
        <f t="shared" si="1"/>
        <v>8.9114997535943985E-4</v>
      </c>
      <c r="L26" s="22">
        <f t="shared" si="2"/>
        <v>5.3909679409116507E-3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617736.42350000003</v>
      </c>
      <c r="F27" s="25">
        <f>VLOOKUP(C27,RA!B31:I66,8,0)</f>
        <v>60402.1927</v>
      </c>
      <c r="G27" s="16">
        <f t="shared" si="0"/>
        <v>557334.23080000002</v>
      </c>
      <c r="H27" s="27">
        <f>RA!J31</f>
        <v>9.7779878929221002</v>
      </c>
      <c r="I27" s="20">
        <f>VLOOKUP(B27,RMS!B:D,3,FALSE)</f>
        <v>617736.435045133</v>
      </c>
      <c r="J27" s="21">
        <f>VLOOKUP(B27,RMS!B:E,4,FALSE)</f>
        <v>557334.25711061899</v>
      </c>
      <c r="K27" s="22">
        <f t="shared" si="1"/>
        <v>-1.1545132962055504E-2</v>
      </c>
      <c r="L27" s="22">
        <f t="shared" si="2"/>
        <v>-2.6310618966817856E-2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166671.8572</v>
      </c>
      <c r="F28" s="25">
        <f>VLOOKUP(C28,RA!B32:I67,8,0)</f>
        <v>47255.392500000002</v>
      </c>
      <c r="G28" s="16">
        <f t="shared" si="0"/>
        <v>119416.4647</v>
      </c>
      <c r="H28" s="27">
        <f>RA!J32</f>
        <v>28.352352517015099</v>
      </c>
      <c r="I28" s="20">
        <f>VLOOKUP(B28,RMS!B:D,3,FALSE)</f>
        <v>166671.81355951101</v>
      </c>
      <c r="J28" s="21">
        <f>VLOOKUP(B28,RMS!B:E,4,FALSE)</f>
        <v>119416.439669015</v>
      </c>
      <c r="K28" s="22">
        <f t="shared" si="1"/>
        <v>4.3640488991513848E-2</v>
      </c>
      <c r="L28" s="22">
        <f t="shared" si="2"/>
        <v>2.5030984994373284E-2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19.230899999999998</v>
      </c>
      <c r="F29" s="25">
        <f>VLOOKUP(C29,RA!B33:I68,8,0)</f>
        <v>3.7444000000000002</v>
      </c>
      <c r="G29" s="16">
        <f t="shared" si="0"/>
        <v>15.486499999999998</v>
      </c>
      <c r="H29" s="27">
        <f>RA!J33</f>
        <v>19.470747598916301</v>
      </c>
      <c r="I29" s="20">
        <f>VLOOKUP(B29,RMS!B:D,3,FALSE)</f>
        <v>19.230899999999998</v>
      </c>
      <c r="J29" s="21">
        <f>VLOOKUP(B29,RMS!B:E,4,FALSE)</f>
        <v>15.486499999999999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103756.7616</v>
      </c>
      <c r="F31" s="25">
        <f>VLOOKUP(C31,RA!B35:I70,8,0)</f>
        <v>9463.0953000000009</v>
      </c>
      <c r="G31" s="16">
        <f t="shared" si="0"/>
        <v>94293.666299999997</v>
      </c>
      <c r="H31" s="27">
        <f>RA!J35</f>
        <v>9.1204613116992306</v>
      </c>
      <c r="I31" s="20">
        <f>VLOOKUP(B31,RMS!B:D,3,FALSE)</f>
        <v>103756.761</v>
      </c>
      <c r="J31" s="21">
        <f>VLOOKUP(B31,RMS!B:E,4,FALSE)</f>
        <v>94293.666500000007</v>
      </c>
      <c r="K31" s="22">
        <f t="shared" si="1"/>
        <v>5.9999999939464033E-4</v>
      </c>
      <c r="L31" s="22">
        <f t="shared" si="2"/>
        <v>-2.0000000949949026E-4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356403.33179999999</v>
      </c>
      <c r="F35" s="25">
        <f>VLOOKUP(C35,RA!B8:I74,8,0)</f>
        <v>20112.897000000001</v>
      </c>
      <c r="G35" s="16">
        <f t="shared" si="0"/>
        <v>336290.43479999999</v>
      </c>
      <c r="H35" s="27">
        <f>RA!J39</f>
        <v>5.6432965703268403</v>
      </c>
      <c r="I35" s="20">
        <f>VLOOKUP(B35,RMS!B:D,3,FALSE)</f>
        <v>356403.33333333302</v>
      </c>
      <c r="J35" s="21">
        <f>VLOOKUP(B35,RMS!B:E,4,FALSE)</f>
        <v>336290.43290598301</v>
      </c>
      <c r="K35" s="22">
        <f t="shared" si="1"/>
        <v>-1.5333330375142395E-3</v>
      </c>
      <c r="L35" s="22">
        <f t="shared" si="2"/>
        <v>1.8940169829875231E-3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621739.72510000004</v>
      </c>
      <c r="F36" s="25">
        <f>VLOOKUP(C36,RA!B8:I75,8,0)</f>
        <v>44203.720399999998</v>
      </c>
      <c r="G36" s="16">
        <f t="shared" si="0"/>
        <v>577536.00470000005</v>
      </c>
      <c r="H36" s="27">
        <f>RA!J40</f>
        <v>7.1096824950167603</v>
      </c>
      <c r="I36" s="20">
        <f>VLOOKUP(B36,RMS!B:D,3,FALSE)</f>
        <v>621739.71561709396</v>
      </c>
      <c r="J36" s="21">
        <f>VLOOKUP(B36,RMS!B:E,4,FALSE)</f>
        <v>577536.00132905995</v>
      </c>
      <c r="K36" s="22">
        <f t="shared" si="1"/>
        <v>9.4829060835763812E-3</v>
      </c>
      <c r="L36" s="22">
        <f t="shared" si="2"/>
        <v>3.3709401031956077E-3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41922.941500000001</v>
      </c>
      <c r="F39" s="25">
        <f>VLOOKUP(C39,RA!B8:I78,8,0)</f>
        <v>3869.4461000000001</v>
      </c>
      <c r="G39" s="16">
        <f t="shared" si="0"/>
        <v>38053.4954</v>
      </c>
      <c r="H39" s="27">
        <f>RA!J43</f>
        <v>9.2299012463140304</v>
      </c>
      <c r="I39" s="20">
        <f>VLOOKUP(B39,RMS!B:D,3,FALSE)</f>
        <v>41922.941381136101</v>
      </c>
      <c r="J39" s="21">
        <f>VLOOKUP(B39,RMS!B:E,4,FALSE)</f>
        <v>38053.494667574298</v>
      </c>
      <c r="K39" s="22">
        <f t="shared" si="1"/>
        <v>1.1886389984283596E-4</v>
      </c>
      <c r="L39" s="22">
        <f t="shared" si="2"/>
        <v>7.3242570215370506E-4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17966372.548099998</v>
      </c>
      <c r="E7" s="44">
        <v>17836844.116</v>
      </c>
      <c r="F7" s="45">
        <v>100.726184695329</v>
      </c>
      <c r="G7" s="44">
        <v>16522706.2871</v>
      </c>
      <c r="H7" s="45">
        <v>8.7374685231022404</v>
      </c>
      <c r="I7" s="44">
        <v>2104466.838</v>
      </c>
      <c r="J7" s="45">
        <v>11.713365245910801</v>
      </c>
      <c r="K7" s="44">
        <v>2443405.5773</v>
      </c>
      <c r="L7" s="45">
        <v>14.788168081203899</v>
      </c>
      <c r="M7" s="45">
        <v>-0.138715709929144</v>
      </c>
      <c r="N7" s="44">
        <v>408563107.98989999</v>
      </c>
      <c r="O7" s="44">
        <v>1452508818.3051</v>
      </c>
      <c r="P7" s="44">
        <v>979429</v>
      </c>
      <c r="Q7" s="44">
        <v>785048</v>
      </c>
      <c r="R7" s="45">
        <v>24.7603968165004</v>
      </c>
      <c r="S7" s="44">
        <v>18.343721237680299</v>
      </c>
      <c r="T7" s="44">
        <v>17.964100945547301</v>
      </c>
      <c r="U7" s="46">
        <v>2.0694835427026401</v>
      </c>
    </row>
    <row r="8" spans="1:23" ht="12" thickBot="1">
      <c r="A8" s="68">
        <v>41689</v>
      </c>
      <c r="B8" s="71" t="s">
        <v>6</v>
      </c>
      <c r="C8" s="72"/>
      <c r="D8" s="47">
        <v>828337.60979999998</v>
      </c>
      <c r="E8" s="47">
        <v>711519.05799999996</v>
      </c>
      <c r="F8" s="48">
        <v>116.41819013651801</v>
      </c>
      <c r="G8" s="47">
        <v>672644.18440000003</v>
      </c>
      <c r="H8" s="48">
        <v>23.146476102945702</v>
      </c>
      <c r="I8" s="47">
        <v>13285.4372</v>
      </c>
      <c r="J8" s="48">
        <v>1.60386743796503</v>
      </c>
      <c r="K8" s="47">
        <v>170181.42689999999</v>
      </c>
      <c r="L8" s="48">
        <v>25.300363973532601</v>
      </c>
      <c r="M8" s="48">
        <v>-0.92193368311686197</v>
      </c>
      <c r="N8" s="47">
        <v>16540895.5426</v>
      </c>
      <c r="O8" s="47">
        <v>58444391.181500003</v>
      </c>
      <c r="P8" s="47">
        <v>37937</v>
      </c>
      <c r="Q8" s="47">
        <v>28115</v>
      </c>
      <c r="R8" s="48">
        <v>34.935088031299998</v>
      </c>
      <c r="S8" s="47">
        <v>21.834557550676099</v>
      </c>
      <c r="T8" s="47">
        <v>23.685237268362101</v>
      </c>
      <c r="U8" s="49">
        <v>-8.4759203999929706</v>
      </c>
    </row>
    <row r="9" spans="1:23" ht="12" thickBot="1">
      <c r="A9" s="69"/>
      <c r="B9" s="71" t="s">
        <v>7</v>
      </c>
      <c r="C9" s="72"/>
      <c r="D9" s="47">
        <v>146196.79329999999</v>
      </c>
      <c r="E9" s="47">
        <v>99596.385599999994</v>
      </c>
      <c r="F9" s="48">
        <v>146.789255874362</v>
      </c>
      <c r="G9" s="47">
        <v>189095.3842</v>
      </c>
      <c r="H9" s="48">
        <v>-22.6862179008175</v>
      </c>
      <c r="I9" s="47">
        <v>36794.149899999997</v>
      </c>
      <c r="J9" s="48">
        <v>25.1675492119019</v>
      </c>
      <c r="K9" s="47">
        <v>49133.366999999998</v>
      </c>
      <c r="L9" s="48">
        <v>25.983377229363398</v>
      </c>
      <c r="M9" s="48">
        <v>-0.25113721801316802</v>
      </c>
      <c r="N9" s="47">
        <v>4665043.7834999999</v>
      </c>
      <c r="O9" s="47">
        <v>10089400.467900001</v>
      </c>
      <c r="P9" s="47">
        <v>8723</v>
      </c>
      <c r="Q9" s="47">
        <v>7175</v>
      </c>
      <c r="R9" s="48">
        <v>21.574912891986099</v>
      </c>
      <c r="S9" s="47">
        <v>16.759921277083599</v>
      </c>
      <c r="T9" s="47">
        <v>17.068384362369301</v>
      </c>
      <c r="U9" s="49">
        <v>-1.8404805141151901</v>
      </c>
    </row>
    <row r="10" spans="1:23" ht="12" thickBot="1">
      <c r="A10" s="69"/>
      <c r="B10" s="71" t="s">
        <v>8</v>
      </c>
      <c r="C10" s="72"/>
      <c r="D10" s="47">
        <v>147152.8278</v>
      </c>
      <c r="E10" s="47">
        <v>94569.169800000003</v>
      </c>
      <c r="F10" s="48">
        <v>155.60338333434299</v>
      </c>
      <c r="G10" s="47">
        <v>207192.6925</v>
      </c>
      <c r="H10" s="48">
        <v>-28.977790662187601</v>
      </c>
      <c r="I10" s="47">
        <v>33686.5386</v>
      </c>
      <c r="J10" s="48">
        <v>22.8922128807368</v>
      </c>
      <c r="K10" s="47">
        <v>61262.6852</v>
      </c>
      <c r="L10" s="48">
        <v>29.567975810729902</v>
      </c>
      <c r="M10" s="48">
        <v>-0.450129577408729</v>
      </c>
      <c r="N10" s="47">
        <v>5906149.3613</v>
      </c>
      <c r="O10" s="47">
        <v>14983259.341399999</v>
      </c>
      <c r="P10" s="47">
        <v>102248</v>
      </c>
      <c r="Q10" s="47">
        <v>85434</v>
      </c>
      <c r="R10" s="48">
        <v>19.6806891869747</v>
      </c>
      <c r="S10" s="47">
        <v>1.4391756102808899</v>
      </c>
      <c r="T10" s="47">
        <v>1.3127499379638099</v>
      </c>
      <c r="U10" s="49">
        <v>8.7845896924561409</v>
      </c>
    </row>
    <row r="11" spans="1:23" ht="12" thickBot="1">
      <c r="A11" s="69"/>
      <c r="B11" s="71" t="s">
        <v>9</v>
      </c>
      <c r="C11" s="72"/>
      <c r="D11" s="47">
        <v>130415.1731</v>
      </c>
      <c r="E11" s="47">
        <v>58040.308100000002</v>
      </c>
      <c r="F11" s="48">
        <v>224.697589260385</v>
      </c>
      <c r="G11" s="47">
        <v>75733.424899999998</v>
      </c>
      <c r="H11" s="48">
        <v>72.202925289861</v>
      </c>
      <c r="I11" s="47">
        <v>20130.443800000001</v>
      </c>
      <c r="J11" s="48">
        <v>15.4356608372282</v>
      </c>
      <c r="K11" s="47">
        <v>17018.264500000001</v>
      </c>
      <c r="L11" s="48">
        <v>22.471272786713801</v>
      </c>
      <c r="M11" s="48">
        <v>0.18287289517682601</v>
      </c>
      <c r="N11" s="47">
        <v>2194642.0411999999</v>
      </c>
      <c r="O11" s="47">
        <v>6376138.0062999995</v>
      </c>
      <c r="P11" s="47">
        <v>4586</v>
      </c>
      <c r="Q11" s="47">
        <v>4734</v>
      </c>
      <c r="R11" s="48">
        <v>-3.1263202365864</v>
      </c>
      <c r="S11" s="47">
        <v>28.437674029655501</v>
      </c>
      <c r="T11" s="47">
        <v>23.0819790240811</v>
      </c>
      <c r="U11" s="49">
        <v>18.833097953050999</v>
      </c>
    </row>
    <row r="12" spans="1:23" ht="12" thickBot="1">
      <c r="A12" s="69"/>
      <c r="B12" s="71" t="s">
        <v>10</v>
      </c>
      <c r="C12" s="72"/>
      <c r="D12" s="47">
        <v>301075.3407</v>
      </c>
      <c r="E12" s="47">
        <v>215122.46290000001</v>
      </c>
      <c r="F12" s="48">
        <v>139.95532434934799</v>
      </c>
      <c r="G12" s="47">
        <v>194828.90460000001</v>
      </c>
      <c r="H12" s="48">
        <v>54.533199946965198</v>
      </c>
      <c r="I12" s="47">
        <v>26910.184799999999</v>
      </c>
      <c r="J12" s="48">
        <v>8.9380235317292502</v>
      </c>
      <c r="K12" s="47">
        <v>22781.171600000001</v>
      </c>
      <c r="L12" s="48">
        <v>11.692911607120999</v>
      </c>
      <c r="M12" s="48">
        <v>0.18124674500937399</v>
      </c>
      <c r="N12" s="47">
        <v>5055419.6848999998</v>
      </c>
      <c r="O12" s="47">
        <v>17585911.939599998</v>
      </c>
      <c r="P12" s="47">
        <v>2674</v>
      </c>
      <c r="Q12" s="47">
        <v>2788</v>
      </c>
      <c r="R12" s="48">
        <v>-4.0889526542324299</v>
      </c>
      <c r="S12" s="47">
        <v>112.593620306657</v>
      </c>
      <c r="T12" s="47">
        <v>105.861453658537</v>
      </c>
      <c r="U12" s="49">
        <v>5.9791723809791097</v>
      </c>
    </row>
    <row r="13" spans="1:23" ht="12" thickBot="1">
      <c r="A13" s="69"/>
      <c r="B13" s="71" t="s">
        <v>11</v>
      </c>
      <c r="C13" s="72"/>
      <c r="D13" s="47">
        <v>447551.6814</v>
      </c>
      <c r="E13" s="47">
        <v>407893.50890000002</v>
      </c>
      <c r="F13" s="48">
        <v>109.72267801146199</v>
      </c>
      <c r="G13" s="47">
        <v>434679.90590000001</v>
      </c>
      <c r="H13" s="48">
        <v>2.9612078509470501</v>
      </c>
      <c r="I13" s="47">
        <v>83295.120599999995</v>
      </c>
      <c r="J13" s="48">
        <v>18.611285369198502</v>
      </c>
      <c r="K13" s="47">
        <v>55609.018900000003</v>
      </c>
      <c r="L13" s="48">
        <v>12.793096286533499</v>
      </c>
      <c r="M13" s="48">
        <v>0.49787070960174801</v>
      </c>
      <c r="N13" s="47">
        <v>9374215.9971999992</v>
      </c>
      <c r="O13" s="47">
        <v>27399176.428199999</v>
      </c>
      <c r="P13" s="47">
        <v>15403</v>
      </c>
      <c r="Q13" s="47">
        <v>14417</v>
      </c>
      <c r="R13" s="48">
        <v>6.83914822778664</v>
      </c>
      <c r="S13" s="47">
        <v>29.056137207037601</v>
      </c>
      <c r="T13" s="47">
        <v>28.823468114032099</v>
      </c>
      <c r="U13" s="49">
        <v>0.80075713900878298</v>
      </c>
    </row>
    <row r="14" spans="1:23" ht="12" thickBot="1">
      <c r="A14" s="69"/>
      <c r="B14" s="71" t="s">
        <v>12</v>
      </c>
      <c r="C14" s="72"/>
      <c r="D14" s="47">
        <v>156219.77050000001</v>
      </c>
      <c r="E14" s="47">
        <v>104372.0393</v>
      </c>
      <c r="F14" s="48">
        <v>149.675882111465</v>
      </c>
      <c r="G14" s="47">
        <v>147330.5693</v>
      </c>
      <c r="H14" s="48">
        <v>6.0335076706989899</v>
      </c>
      <c r="I14" s="47">
        <v>10278.0195</v>
      </c>
      <c r="J14" s="48">
        <v>6.5792053509642097</v>
      </c>
      <c r="K14" s="47">
        <v>21298.503499999999</v>
      </c>
      <c r="L14" s="48">
        <v>14.456269056173401</v>
      </c>
      <c r="M14" s="48">
        <v>-0.51742996872996305</v>
      </c>
      <c r="N14" s="47">
        <v>3230698.3593000001</v>
      </c>
      <c r="O14" s="47">
        <v>12657133.065099999</v>
      </c>
      <c r="P14" s="47">
        <v>3116</v>
      </c>
      <c r="Q14" s="47">
        <v>4543</v>
      </c>
      <c r="R14" s="48">
        <v>-31.410961919436499</v>
      </c>
      <c r="S14" s="47">
        <v>50.134714537869101</v>
      </c>
      <c r="T14" s="47">
        <v>35.657738961039001</v>
      </c>
      <c r="U14" s="49">
        <v>28.876150408505801</v>
      </c>
    </row>
    <row r="15" spans="1:23" ht="12" thickBot="1">
      <c r="A15" s="69"/>
      <c r="B15" s="71" t="s">
        <v>13</v>
      </c>
      <c r="C15" s="72"/>
      <c r="D15" s="47">
        <v>130705.3483</v>
      </c>
      <c r="E15" s="47">
        <v>59817.547400000003</v>
      </c>
      <c r="F15" s="48">
        <v>218.506699089438</v>
      </c>
      <c r="G15" s="47">
        <v>93936.411999999997</v>
      </c>
      <c r="H15" s="48">
        <v>39.142368243743398</v>
      </c>
      <c r="I15" s="47">
        <v>-2999.5479</v>
      </c>
      <c r="J15" s="48">
        <v>-2.2948930085977199</v>
      </c>
      <c r="K15" s="47">
        <v>5532.3896999999997</v>
      </c>
      <c r="L15" s="48">
        <v>5.8895050196296603</v>
      </c>
      <c r="M15" s="48">
        <v>-1.54217943106936</v>
      </c>
      <c r="N15" s="47">
        <v>2487290.1288000001</v>
      </c>
      <c r="O15" s="47">
        <v>8294714.3492999999</v>
      </c>
      <c r="P15" s="47">
        <v>5391</v>
      </c>
      <c r="Q15" s="47">
        <v>6368</v>
      </c>
      <c r="R15" s="48">
        <v>-15.3423366834171</v>
      </c>
      <c r="S15" s="47">
        <v>24.245102634019698</v>
      </c>
      <c r="T15" s="47">
        <v>26.254626538944699</v>
      </c>
      <c r="U15" s="49">
        <v>-8.2883703783764897</v>
      </c>
    </row>
    <row r="16" spans="1:23" ht="12" thickBot="1">
      <c r="A16" s="69"/>
      <c r="B16" s="71" t="s">
        <v>14</v>
      </c>
      <c r="C16" s="72"/>
      <c r="D16" s="47">
        <v>746194.84600000002</v>
      </c>
      <c r="E16" s="47">
        <v>991454.36399999994</v>
      </c>
      <c r="F16" s="48">
        <v>75.262651826907501</v>
      </c>
      <c r="G16" s="47">
        <v>778607.97080000001</v>
      </c>
      <c r="H16" s="48">
        <v>-4.1629582557055498</v>
      </c>
      <c r="I16" s="47">
        <v>44541.687700000002</v>
      </c>
      <c r="J16" s="48">
        <v>5.9691765413239004</v>
      </c>
      <c r="K16" s="47">
        <v>73785.158500000005</v>
      </c>
      <c r="L16" s="48">
        <v>9.4765480533403306</v>
      </c>
      <c r="M16" s="48">
        <v>-0.39633269609361899</v>
      </c>
      <c r="N16" s="47">
        <v>25088464.652899999</v>
      </c>
      <c r="O16" s="47">
        <v>73499049.374400005</v>
      </c>
      <c r="P16" s="47">
        <v>39673</v>
      </c>
      <c r="Q16" s="47">
        <v>29319</v>
      </c>
      <c r="R16" s="48">
        <v>35.314983457826003</v>
      </c>
      <c r="S16" s="47">
        <v>18.808631714264099</v>
      </c>
      <c r="T16" s="47">
        <v>15.9308982332276</v>
      </c>
      <c r="U16" s="49">
        <v>15.3000682067377</v>
      </c>
    </row>
    <row r="17" spans="1:21" ht="12" thickBot="1">
      <c r="A17" s="69"/>
      <c r="B17" s="71" t="s">
        <v>15</v>
      </c>
      <c r="C17" s="72"/>
      <c r="D17" s="47">
        <v>558134.80940000003</v>
      </c>
      <c r="E17" s="47">
        <v>307375.89169999998</v>
      </c>
      <c r="F17" s="48">
        <v>181.58054176374401</v>
      </c>
      <c r="G17" s="47">
        <v>988622.53670000006</v>
      </c>
      <c r="H17" s="48">
        <v>-43.544195212963501</v>
      </c>
      <c r="I17" s="47">
        <v>73697.983300000007</v>
      </c>
      <c r="J17" s="48">
        <v>13.2043338022988</v>
      </c>
      <c r="K17" s="47">
        <v>98503.190900000001</v>
      </c>
      <c r="L17" s="48">
        <v>9.9636804992127193</v>
      </c>
      <c r="M17" s="48">
        <v>-0.25182136104790898</v>
      </c>
      <c r="N17" s="47">
        <v>30912638.219099998</v>
      </c>
      <c r="O17" s="47">
        <v>98944610.458800003</v>
      </c>
      <c r="P17" s="47">
        <v>11740</v>
      </c>
      <c r="Q17" s="47">
        <v>10867</v>
      </c>
      <c r="R17" s="48">
        <v>8.0334959050335897</v>
      </c>
      <c r="S17" s="47">
        <v>47.541295519591102</v>
      </c>
      <c r="T17" s="47">
        <v>79.334191294745594</v>
      </c>
      <c r="U17" s="49">
        <v>-66.874273045531496</v>
      </c>
    </row>
    <row r="18" spans="1:21" ht="12" thickBot="1">
      <c r="A18" s="69"/>
      <c r="B18" s="71" t="s">
        <v>16</v>
      </c>
      <c r="C18" s="72"/>
      <c r="D18" s="47">
        <v>1995122.2947</v>
      </c>
      <c r="E18" s="47">
        <v>1445035.8160999999</v>
      </c>
      <c r="F18" s="48">
        <v>138.06732486981701</v>
      </c>
      <c r="G18" s="47">
        <v>2194336.8235999998</v>
      </c>
      <c r="H18" s="48">
        <v>-9.0785756661172599</v>
      </c>
      <c r="I18" s="47">
        <v>299293.08970000001</v>
      </c>
      <c r="J18" s="48">
        <v>15.0012402996581</v>
      </c>
      <c r="K18" s="47">
        <v>305634.2329</v>
      </c>
      <c r="L18" s="48">
        <v>13.9283190079534</v>
      </c>
      <c r="M18" s="48">
        <v>-2.0747490030264E-2</v>
      </c>
      <c r="N18" s="47">
        <v>56599574.808899999</v>
      </c>
      <c r="O18" s="47">
        <v>224684970.84889999</v>
      </c>
      <c r="P18" s="47">
        <v>93695</v>
      </c>
      <c r="Q18" s="47">
        <v>69688</v>
      </c>
      <c r="R18" s="48">
        <v>34.449259556882097</v>
      </c>
      <c r="S18" s="47">
        <v>21.293796837611399</v>
      </c>
      <c r="T18" s="47">
        <v>21.497101132189201</v>
      </c>
      <c r="U18" s="49">
        <v>-0.95475830885496604</v>
      </c>
    </row>
    <row r="19" spans="1:21" ht="12" thickBot="1">
      <c r="A19" s="69"/>
      <c r="B19" s="71" t="s">
        <v>17</v>
      </c>
      <c r="C19" s="72"/>
      <c r="D19" s="47">
        <v>1267436.3448000001</v>
      </c>
      <c r="E19" s="47">
        <v>512169.68479999999</v>
      </c>
      <c r="F19" s="48">
        <v>247.464147608605</v>
      </c>
      <c r="G19" s="47">
        <v>833531.55039999995</v>
      </c>
      <c r="H19" s="48">
        <v>52.056193216894499</v>
      </c>
      <c r="I19" s="47">
        <v>83227.961899999995</v>
      </c>
      <c r="J19" s="48">
        <v>6.56663841473895</v>
      </c>
      <c r="K19" s="47">
        <v>131375.1851</v>
      </c>
      <c r="L19" s="48">
        <v>15.761273227984599</v>
      </c>
      <c r="M19" s="48">
        <v>-0.366486434735383</v>
      </c>
      <c r="N19" s="47">
        <v>20901103.8948</v>
      </c>
      <c r="O19" s="47">
        <v>62486484.531999998</v>
      </c>
      <c r="P19" s="47">
        <v>19502</v>
      </c>
      <c r="Q19" s="47">
        <v>12829</v>
      </c>
      <c r="R19" s="48">
        <v>52.014966092446798</v>
      </c>
      <c r="S19" s="47">
        <v>64.990069982565899</v>
      </c>
      <c r="T19" s="47">
        <v>45.128754673006497</v>
      </c>
      <c r="U19" s="49">
        <v>30.560538425158501</v>
      </c>
    </row>
    <row r="20" spans="1:21" ht="12" thickBot="1">
      <c r="A20" s="69"/>
      <c r="B20" s="71" t="s">
        <v>18</v>
      </c>
      <c r="C20" s="72"/>
      <c r="D20" s="47">
        <v>868342.62329999998</v>
      </c>
      <c r="E20" s="47">
        <v>2085166.8822999999</v>
      </c>
      <c r="F20" s="48">
        <v>41.643795068440397</v>
      </c>
      <c r="G20" s="47">
        <v>629772.09699999995</v>
      </c>
      <c r="H20" s="48">
        <v>37.882041366465899</v>
      </c>
      <c r="I20" s="47">
        <v>84803.939299999998</v>
      </c>
      <c r="J20" s="48">
        <v>9.76618411033607</v>
      </c>
      <c r="K20" s="47">
        <v>74012.458899999998</v>
      </c>
      <c r="L20" s="48">
        <v>11.752260738855799</v>
      </c>
      <c r="M20" s="48">
        <v>0.14580626776068401</v>
      </c>
      <c r="N20" s="47">
        <v>16528738.289000001</v>
      </c>
      <c r="O20" s="47">
        <v>83365738.825599998</v>
      </c>
      <c r="P20" s="47">
        <v>37766</v>
      </c>
      <c r="Q20" s="47">
        <v>28329</v>
      </c>
      <c r="R20" s="48">
        <v>33.312153623495398</v>
      </c>
      <c r="S20" s="47">
        <v>22.992708343483599</v>
      </c>
      <c r="T20" s="47">
        <v>20.754949793497801</v>
      </c>
      <c r="U20" s="49">
        <v>9.7324704708827294</v>
      </c>
    </row>
    <row r="21" spans="1:21" ht="12" thickBot="1">
      <c r="A21" s="69"/>
      <c r="B21" s="71" t="s">
        <v>19</v>
      </c>
      <c r="C21" s="72"/>
      <c r="D21" s="47">
        <v>470361.64610000001</v>
      </c>
      <c r="E21" s="47">
        <v>356512.55249999999</v>
      </c>
      <c r="F21" s="48">
        <v>131.93410520938099</v>
      </c>
      <c r="G21" s="47">
        <v>490521.6397</v>
      </c>
      <c r="H21" s="48">
        <v>-4.10990911885757</v>
      </c>
      <c r="I21" s="47">
        <v>59561.589800000002</v>
      </c>
      <c r="J21" s="48">
        <v>12.662935061532901</v>
      </c>
      <c r="K21" s="47">
        <v>65493.972699999998</v>
      </c>
      <c r="L21" s="48">
        <v>13.351902831454201</v>
      </c>
      <c r="M21" s="48">
        <v>-9.0579066369568001E-2</v>
      </c>
      <c r="N21" s="47">
        <v>12520113.7488</v>
      </c>
      <c r="O21" s="47">
        <v>36052645.780299999</v>
      </c>
      <c r="P21" s="47">
        <v>40604</v>
      </c>
      <c r="Q21" s="47">
        <v>32560</v>
      </c>
      <c r="R21" s="48">
        <v>24.705159705159701</v>
      </c>
      <c r="S21" s="47">
        <v>11.5841209265097</v>
      </c>
      <c r="T21" s="47">
        <v>11.4053331173219</v>
      </c>
      <c r="U21" s="49">
        <v>1.54338693736086</v>
      </c>
    </row>
    <row r="22" spans="1:21" ht="12" thickBot="1">
      <c r="A22" s="69"/>
      <c r="B22" s="71" t="s">
        <v>20</v>
      </c>
      <c r="C22" s="72"/>
      <c r="D22" s="47">
        <v>1209791.8607000001</v>
      </c>
      <c r="E22" s="47">
        <v>646832.70019999996</v>
      </c>
      <c r="F22" s="48">
        <v>187.03319425964901</v>
      </c>
      <c r="G22" s="47">
        <v>1334301.1961000001</v>
      </c>
      <c r="H22" s="48">
        <v>-9.3314264997981997</v>
      </c>
      <c r="I22" s="47">
        <v>177776.46549999999</v>
      </c>
      <c r="J22" s="48">
        <v>14.694797615611</v>
      </c>
      <c r="K22" s="47">
        <v>192715.85209999999</v>
      </c>
      <c r="L22" s="48">
        <v>14.443204627507299</v>
      </c>
      <c r="M22" s="48">
        <v>-7.7520278883171007E-2</v>
      </c>
      <c r="N22" s="47">
        <v>37758740.642499998</v>
      </c>
      <c r="O22" s="47">
        <v>95567803.4014</v>
      </c>
      <c r="P22" s="47">
        <v>70779</v>
      </c>
      <c r="Q22" s="47">
        <v>54465</v>
      </c>
      <c r="R22" s="48">
        <v>29.9531809418893</v>
      </c>
      <c r="S22" s="47">
        <v>17.0925254764831</v>
      </c>
      <c r="T22" s="47">
        <v>17.493351227393699</v>
      </c>
      <c r="U22" s="49">
        <v>-2.3450352697269801</v>
      </c>
    </row>
    <row r="23" spans="1:21" ht="12" thickBot="1">
      <c r="A23" s="69"/>
      <c r="B23" s="71" t="s">
        <v>21</v>
      </c>
      <c r="C23" s="72"/>
      <c r="D23" s="47">
        <v>3055651.5115</v>
      </c>
      <c r="E23" s="47">
        <v>3426642.0473000002</v>
      </c>
      <c r="F23" s="48">
        <v>89.173350157997405</v>
      </c>
      <c r="G23" s="47">
        <v>2238612.8394999998</v>
      </c>
      <c r="H23" s="48">
        <v>36.497542477353399</v>
      </c>
      <c r="I23" s="47">
        <v>305271.67930000002</v>
      </c>
      <c r="J23" s="48">
        <v>9.9903957683363007</v>
      </c>
      <c r="K23" s="47">
        <v>379769.24599999998</v>
      </c>
      <c r="L23" s="48">
        <v>16.9644897634386</v>
      </c>
      <c r="M23" s="48">
        <v>-0.196165349049881</v>
      </c>
      <c r="N23" s="47">
        <v>50388059.108599998</v>
      </c>
      <c r="O23" s="47">
        <v>162461343.9869</v>
      </c>
      <c r="P23" s="47">
        <v>99353</v>
      </c>
      <c r="Q23" s="47">
        <v>69746</v>
      </c>
      <c r="R23" s="48">
        <v>42.449746222005601</v>
      </c>
      <c r="S23" s="47">
        <v>30.755503220838801</v>
      </c>
      <c r="T23" s="47">
        <v>29.8401386531127</v>
      </c>
      <c r="U23" s="49">
        <v>2.9762626907885901</v>
      </c>
    </row>
    <row r="24" spans="1:21" ht="12" thickBot="1">
      <c r="A24" s="69"/>
      <c r="B24" s="71" t="s">
        <v>22</v>
      </c>
      <c r="C24" s="72"/>
      <c r="D24" s="47">
        <v>235431.4056</v>
      </c>
      <c r="E24" s="47">
        <v>191078.7947</v>
      </c>
      <c r="F24" s="48">
        <v>123.21168655560901</v>
      </c>
      <c r="G24" s="47">
        <v>303483.8346</v>
      </c>
      <c r="H24" s="48">
        <v>-22.423740984324599</v>
      </c>
      <c r="I24" s="47">
        <v>26499.763200000001</v>
      </c>
      <c r="J24" s="48">
        <v>11.255831877002599</v>
      </c>
      <c r="K24" s="47">
        <v>53569.5913</v>
      </c>
      <c r="L24" s="48">
        <v>17.651546867597101</v>
      </c>
      <c r="M24" s="48">
        <v>-0.50532078821366699</v>
      </c>
      <c r="N24" s="47">
        <v>6907348.9534999998</v>
      </c>
      <c r="O24" s="47">
        <v>24164022.448199999</v>
      </c>
      <c r="P24" s="47">
        <v>28922</v>
      </c>
      <c r="Q24" s="47">
        <v>25549</v>
      </c>
      <c r="R24" s="48">
        <v>13.202082273278799</v>
      </c>
      <c r="S24" s="47">
        <v>8.1402187123988696</v>
      </c>
      <c r="T24" s="47">
        <v>9.1486805824102699</v>
      </c>
      <c r="U24" s="49">
        <v>-12.3886335937799</v>
      </c>
    </row>
    <row r="25" spans="1:21" ht="12" thickBot="1">
      <c r="A25" s="69"/>
      <c r="B25" s="71" t="s">
        <v>23</v>
      </c>
      <c r="C25" s="72"/>
      <c r="D25" s="47">
        <v>245970.8965</v>
      </c>
      <c r="E25" s="47">
        <v>366332.05560000002</v>
      </c>
      <c r="F25" s="48">
        <v>67.144245975726705</v>
      </c>
      <c r="G25" s="47">
        <v>302233.1323</v>
      </c>
      <c r="H25" s="48">
        <v>-18.615508952259201</v>
      </c>
      <c r="I25" s="47">
        <v>19478.0416</v>
      </c>
      <c r="J25" s="48">
        <v>7.9188399429198304</v>
      </c>
      <c r="K25" s="47">
        <v>38293.748</v>
      </c>
      <c r="L25" s="48">
        <v>12.670268050555499</v>
      </c>
      <c r="M25" s="48">
        <v>-0.49135191467808298</v>
      </c>
      <c r="N25" s="47">
        <v>6609870.1025999999</v>
      </c>
      <c r="O25" s="47">
        <v>28075682.054299999</v>
      </c>
      <c r="P25" s="47">
        <v>17391</v>
      </c>
      <c r="Q25" s="47">
        <v>15637</v>
      </c>
      <c r="R25" s="48">
        <v>11.2169853552472</v>
      </c>
      <c r="S25" s="47">
        <v>14.1435740612961</v>
      </c>
      <c r="T25" s="47">
        <v>16.0449087037155</v>
      </c>
      <c r="U25" s="49">
        <v>-13.4430988530861</v>
      </c>
    </row>
    <row r="26" spans="1:21" ht="12" thickBot="1">
      <c r="A26" s="69"/>
      <c r="B26" s="71" t="s">
        <v>24</v>
      </c>
      <c r="C26" s="72"/>
      <c r="D26" s="47">
        <v>528114.18099999998</v>
      </c>
      <c r="E26" s="47">
        <v>631759.86450000003</v>
      </c>
      <c r="F26" s="48">
        <v>83.594132941314797</v>
      </c>
      <c r="G26" s="47">
        <v>376366.94449999998</v>
      </c>
      <c r="H26" s="48">
        <v>40.318959652951101</v>
      </c>
      <c r="I26" s="47">
        <v>102068.9705</v>
      </c>
      <c r="J26" s="48">
        <v>19.3270648984902</v>
      </c>
      <c r="K26" s="47">
        <v>89193.5193</v>
      </c>
      <c r="L26" s="48">
        <v>23.698552862683702</v>
      </c>
      <c r="M26" s="48">
        <v>0.144354111162424</v>
      </c>
      <c r="N26" s="47">
        <v>8876806.9425000008</v>
      </c>
      <c r="O26" s="47">
        <v>48550249.1831</v>
      </c>
      <c r="P26" s="47">
        <v>43262</v>
      </c>
      <c r="Q26" s="47">
        <v>30336</v>
      </c>
      <c r="R26" s="48">
        <v>42.609440928269997</v>
      </c>
      <c r="S26" s="47">
        <v>12.2073454995146</v>
      </c>
      <c r="T26" s="47">
        <v>12.9261828157964</v>
      </c>
      <c r="U26" s="49">
        <v>-5.8885637037995897</v>
      </c>
    </row>
    <row r="27" spans="1:21" ht="12" thickBot="1">
      <c r="A27" s="69"/>
      <c r="B27" s="71" t="s">
        <v>25</v>
      </c>
      <c r="C27" s="72"/>
      <c r="D27" s="47">
        <v>294923.51949999999</v>
      </c>
      <c r="E27" s="47">
        <v>213835.8731</v>
      </c>
      <c r="F27" s="48">
        <v>137.92050661306899</v>
      </c>
      <c r="G27" s="47">
        <v>254475.42439999999</v>
      </c>
      <c r="H27" s="48">
        <v>15.894695998785799</v>
      </c>
      <c r="I27" s="47">
        <v>84730.008400000006</v>
      </c>
      <c r="J27" s="48">
        <v>28.729485035187199</v>
      </c>
      <c r="K27" s="47">
        <v>74966.356299999999</v>
      </c>
      <c r="L27" s="48">
        <v>29.459173307896101</v>
      </c>
      <c r="M27" s="48">
        <v>0.13024045160909101</v>
      </c>
      <c r="N27" s="47">
        <v>5114430.8788000001</v>
      </c>
      <c r="O27" s="47">
        <v>16264582.935699999</v>
      </c>
      <c r="P27" s="47">
        <v>39167</v>
      </c>
      <c r="Q27" s="47">
        <v>30214</v>
      </c>
      <c r="R27" s="48">
        <v>29.631958694644901</v>
      </c>
      <c r="S27" s="47">
        <v>7.5298981157607203</v>
      </c>
      <c r="T27" s="47">
        <v>7.4524691798504001</v>
      </c>
      <c r="U27" s="49">
        <v>1.0282866344267101</v>
      </c>
    </row>
    <row r="28" spans="1:21" ht="12" thickBot="1">
      <c r="A28" s="69"/>
      <c r="B28" s="71" t="s">
        <v>26</v>
      </c>
      <c r="C28" s="72"/>
      <c r="D28" s="47">
        <v>716729.86069999996</v>
      </c>
      <c r="E28" s="47">
        <v>715821.72790000006</v>
      </c>
      <c r="F28" s="48">
        <v>100.126865777414</v>
      </c>
      <c r="G28" s="47">
        <v>564352.61399999994</v>
      </c>
      <c r="H28" s="48">
        <v>27.0003616391507</v>
      </c>
      <c r="I28" s="47">
        <v>62776.880100000002</v>
      </c>
      <c r="J28" s="48">
        <v>8.7587923347700993</v>
      </c>
      <c r="K28" s="47">
        <v>44882.640500000001</v>
      </c>
      <c r="L28" s="48">
        <v>7.9529427855188404</v>
      </c>
      <c r="M28" s="48">
        <v>0.39868954679705199</v>
      </c>
      <c r="N28" s="47">
        <v>13495978.517000001</v>
      </c>
      <c r="O28" s="47">
        <v>64736622.713799998</v>
      </c>
      <c r="P28" s="47">
        <v>39128</v>
      </c>
      <c r="Q28" s="47">
        <v>37191</v>
      </c>
      <c r="R28" s="48">
        <v>5.2082493076281997</v>
      </c>
      <c r="S28" s="47">
        <v>18.317569533326498</v>
      </c>
      <c r="T28" s="47">
        <v>18.148276994434099</v>
      </c>
      <c r="U28" s="49">
        <v>0.92420852332169601</v>
      </c>
    </row>
    <row r="29" spans="1:21" ht="12" thickBot="1">
      <c r="A29" s="69"/>
      <c r="B29" s="71" t="s">
        <v>27</v>
      </c>
      <c r="C29" s="72"/>
      <c r="D29" s="47">
        <v>707153.21270000003</v>
      </c>
      <c r="E29" s="47">
        <v>607557.55489999999</v>
      </c>
      <c r="F29" s="48">
        <v>116.39279390022401</v>
      </c>
      <c r="G29" s="47">
        <v>574827.15020000003</v>
      </c>
      <c r="H29" s="48">
        <v>23.0201483096196</v>
      </c>
      <c r="I29" s="47">
        <v>135151.78320000001</v>
      </c>
      <c r="J29" s="48">
        <v>19.112093500073801</v>
      </c>
      <c r="K29" s="47">
        <v>92113.441900000005</v>
      </c>
      <c r="L29" s="48">
        <v>16.024546138426299</v>
      </c>
      <c r="M29" s="48">
        <v>0.46723193067438701</v>
      </c>
      <c r="N29" s="47">
        <v>14178987.0262</v>
      </c>
      <c r="O29" s="47">
        <v>39179151.032499999</v>
      </c>
      <c r="P29" s="47">
        <v>94569</v>
      </c>
      <c r="Q29" s="47">
        <v>89168</v>
      </c>
      <c r="R29" s="48">
        <v>6.0571056881392398</v>
      </c>
      <c r="S29" s="47">
        <v>7.4776429136397802</v>
      </c>
      <c r="T29" s="47">
        <v>8.4623544085322102</v>
      </c>
      <c r="U29" s="49">
        <v>-13.1687418918634</v>
      </c>
    </row>
    <row r="30" spans="1:21" ht="12" thickBot="1">
      <c r="A30" s="69"/>
      <c r="B30" s="71" t="s">
        <v>28</v>
      </c>
      <c r="C30" s="72"/>
      <c r="D30" s="47">
        <v>871108.71909999999</v>
      </c>
      <c r="E30" s="47">
        <v>762795.94539999997</v>
      </c>
      <c r="F30" s="48">
        <v>114.199442767515</v>
      </c>
      <c r="G30" s="47">
        <v>837739.92920000001</v>
      </c>
      <c r="H30" s="48">
        <v>3.98319200707855</v>
      </c>
      <c r="I30" s="47">
        <v>138896.15960000001</v>
      </c>
      <c r="J30" s="48">
        <v>15.944755982181301</v>
      </c>
      <c r="K30" s="47">
        <v>149379.99</v>
      </c>
      <c r="L30" s="48">
        <v>17.8313083563595</v>
      </c>
      <c r="M30" s="48">
        <v>-7.0182294161353007E-2</v>
      </c>
      <c r="N30" s="47">
        <v>17581402.270399999</v>
      </c>
      <c r="O30" s="47">
        <v>70759050.886000007</v>
      </c>
      <c r="P30" s="47">
        <v>55733</v>
      </c>
      <c r="Q30" s="47">
        <v>42002</v>
      </c>
      <c r="R30" s="48">
        <v>32.691300414266003</v>
      </c>
      <c r="S30" s="47">
        <v>15.6300346132453</v>
      </c>
      <c r="T30" s="47">
        <v>16.034798533403201</v>
      </c>
      <c r="U30" s="49">
        <v>-2.5896546627917898</v>
      </c>
    </row>
    <row r="31" spans="1:21" ht="12" thickBot="1">
      <c r="A31" s="69"/>
      <c r="B31" s="71" t="s">
        <v>29</v>
      </c>
      <c r="C31" s="72"/>
      <c r="D31" s="47">
        <v>617736.42350000003</v>
      </c>
      <c r="E31" s="47">
        <v>825421.86410000001</v>
      </c>
      <c r="F31" s="48">
        <v>74.838873352785498</v>
      </c>
      <c r="G31" s="47">
        <v>401182.66749999998</v>
      </c>
      <c r="H31" s="48">
        <v>53.9788414463344</v>
      </c>
      <c r="I31" s="47">
        <v>60402.1927</v>
      </c>
      <c r="J31" s="48">
        <v>9.7779878929221002</v>
      </c>
      <c r="K31" s="47">
        <v>28662.0579</v>
      </c>
      <c r="L31" s="48">
        <v>7.1443908777539598</v>
      </c>
      <c r="M31" s="48">
        <v>1.10739204109974</v>
      </c>
      <c r="N31" s="47">
        <v>8272641.7587000001</v>
      </c>
      <c r="O31" s="47">
        <v>75393125.588400006</v>
      </c>
      <c r="P31" s="47">
        <v>25307</v>
      </c>
      <c r="Q31" s="47">
        <v>19115</v>
      </c>
      <c r="R31" s="48">
        <v>32.393408318074798</v>
      </c>
      <c r="S31" s="47">
        <v>24.409705753348899</v>
      </c>
      <c r="T31" s="47">
        <v>23.152780585927299</v>
      </c>
      <c r="U31" s="49">
        <v>5.1492843876217202</v>
      </c>
    </row>
    <row r="32" spans="1:21" ht="12" thickBot="1">
      <c r="A32" s="69"/>
      <c r="B32" s="71" t="s">
        <v>30</v>
      </c>
      <c r="C32" s="72"/>
      <c r="D32" s="47">
        <v>166671.8572</v>
      </c>
      <c r="E32" s="47">
        <v>188409.98499999999</v>
      </c>
      <c r="F32" s="48">
        <v>88.462327089511803</v>
      </c>
      <c r="G32" s="47">
        <v>153543.0491</v>
      </c>
      <c r="H32" s="48">
        <v>8.5505714371019401</v>
      </c>
      <c r="I32" s="47">
        <v>47255.392500000002</v>
      </c>
      <c r="J32" s="48">
        <v>28.352352517015099</v>
      </c>
      <c r="K32" s="47">
        <v>40997.880100000002</v>
      </c>
      <c r="L32" s="48">
        <v>26.701228313695101</v>
      </c>
      <c r="M32" s="48">
        <v>0.15263014538159</v>
      </c>
      <c r="N32" s="47">
        <v>4121608.7338</v>
      </c>
      <c r="O32" s="47">
        <v>9926812.0806000009</v>
      </c>
      <c r="P32" s="47">
        <v>31433</v>
      </c>
      <c r="Q32" s="47">
        <v>24862</v>
      </c>
      <c r="R32" s="48">
        <v>26.429893009412002</v>
      </c>
      <c r="S32" s="47">
        <v>5.3024482931950496</v>
      </c>
      <c r="T32" s="47">
        <v>5.2900071072319204</v>
      </c>
      <c r="U32" s="49">
        <v>0.23463097186812501</v>
      </c>
    </row>
    <row r="33" spans="1:21" ht="12" thickBot="1">
      <c r="A33" s="69"/>
      <c r="B33" s="71" t="s">
        <v>31</v>
      </c>
      <c r="C33" s="72"/>
      <c r="D33" s="47">
        <v>19.230899999999998</v>
      </c>
      <c r="E33" s="50"/>
      <c r="F33" s="50"/>
      <c r="G33" s="47">
        <v>107.81699999999999</v>
      </c>
      <c r="H33" s="48">
        <v>-82.163387962937193</v>
      </c>
      <c r="I33" s="47">
        <v>3.7444000000000002</v>
      </c>
      <c r="J33" s="48">
        <v>19.470747598916301</v>
      </c>
      <c r="K33" s="47">
        <v>22.353000000000002</v>
      </c>
      <c r="L33" s="48">
        <v>20.7323520409583</v>
      </c>
      <c r="M33" s="48">
        <v>-0.83248780924260701</v>
      </c>
      <c r="N33" s="47">
        <v>1678.5220999999999</v>
      </c>
      <c r="O33" s="47">
        <v>3307.4283</v>
      </c>
      <c r="P33" s="47">
        <v>4</v>
      </c>
      <c r="Q33" s="47">
        <v>10</v>
      </c>
      <c r="R33" s="48">
        <v>-60</v>
      </c>
      <c r="S33" s="47">
        <v>4.8077249999999996</v>
      </c>
      <c r="T33" s="47">
        <v>-3.76065</v>
      </c>
      <c r="U33" s="49">
        <v>178.22098809728101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3</v>
      </c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103756.7616</v>
      </c>
      <c r="E35" s="47">
        <v>79880.760699999999</v>
      </c>
      <c r="F35" s="48">
        <v>129.889551239589</v>
      </c>
      <c r="G35" s="47">
        <v>94853.565199999997</v>
      </c>
      <c r="H35" s="48">
        <v>9.3862538337146297</v>
      </c>
      <c r="I35" s="47">
        <v>9463.0953000000009</v>
      </c>
      <c r="J35" s="48">
        <v>9.1204613116992306</v>
      </c>
      <c r="K35" s="47">
        <v>16282.092199999999</v>
      </c>
      <c r="L35" s="48">
        <v>17.1655036536255</v>
      </c>
      <c r="M35" s="48">
        <v>-0.41880348153292002</v>
      </c>
      <c r="N35" s="47">
        <v>2501272.6275999998</v>
      </c>
      <c r="O35" s="47">
        <v>16343996.953199999</v>
      </c>
      <c r="P35" s="47">
        <v>7178</v>
      </c>
      <c r="Q35" s="47">
        <v>6084</v>
      </c>
      <c r="R35" s="48">
        <v>17.981591058514098</v>
      </c>
      <c r="S35" s="47">
        <v>14.454828865979399</v>
      </c>
      <c r="T35" s="47">
        <v>14.606937163050601</v>
      </c>
      <c r="U35" s="49">
        <v>-1.05230091951653</v>
      </c>
    </row>
    <row r="36" spans="1:21" ht="12" thickBot="1">
      <c r="A36" s="69"/>
      <c r="B36" s="71" t="s">
        <v>37</v>
      </c>
      <c r="C36" s="72"/>
      <c r="D36" s="50"/>
      <c r="E36" s="47">
        <v>434933.2403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68164.460300000006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69"/>
      <c r="B38" s="71" t="s">
        <v>39</v>
      </c>
      <c r="C38" s="72"/>
      <c r="D38" s="50"/>
      <c r="E38" s="47">
        <v>191633.8688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356403.33179999999</v>
      </c>
      <c r="E39" s="47">
        <v>412553.93520000001</v>
      </c>
      <c r="F39" s="48">
        <v>86.389512107603807</v>
      </c>
      <c r="G39" s="47">
        <v>501105.03</v>
      </c>
      <c r="H39" s="48">
        <v>-28.876520796448599</v>
      </c>
      <c r="I39" s="47">
        <v>20112.897000000001</v>
      </c>
      <c r="J39" s="48">
        <v>5.6432965703268403</v>
      </c>
      <c r="K39" s="47">
        <v>27604.716799999998</v>
      </c>
      <c r="L39" s="48">
        <v>5.5087686507557097</v>
      </c>
      <c r="M39" s="48">
        <v>-0.27139636513133902</v>
      </c>
      <c r="N39" s="47">
        <v>7487400.1695999997</v>
      </c>
      <c r="O39" s="47">
        <v>20034581.517499998</v>
      </c>
      <c r="P39" s="47">
        <v>538</v>
      </c>
      <c r="Q39" s="47">
        <v>426</v>
      </c>
      <c r="R39" s="48">
        <v>26.291079812206601</v>
      </c>
      <c r="S39" s="47">
        <v>662.45972453531601</v>
      </c>
      <c r="T39" s="47">
        <v>583.05003708920196</v>
      </c>
      <c r="U39" s="49">
        <v>11.9870966498101</v>
      </c>
    </row>
    <row r="40" spans="1:21" ht="12" thickBot="1">
      <c r="A40" s="69"/>
      <c r="B40" s="71" t="s">
        <v>34</v>
      </c>
      <c r="C40" s="72"/>
      <c r="D40" s="47">
        <v>621739.72510000004</v>
      </c>
      <c r="E40" s="47">
        <v>399028.5037</v>
      </c>
      <c r="F40" s="48">
        <v>155.813361535556</v>
      </c>
      <c r="G40" s="47">
        <v>558102.99750000006</v>
      </c>
      <c r="H40" s="48">
        <v>11.4023267900474</v>
      </c>
      <c r="I40" s="47">
        <v>44203.720399999998</v>
      </c>
      <c r="J40" s="48">
        <v>7.1096824950167603</v>
      </c>
      <c r="K40" s="47">
        <v>54213.421000000002</v>
      </c>
      <c r="L40" s="48">
        <v>9.7138738266676299</v>
      </c>
      <c r="M40" s="48">
        <v>-0.184635103547515</v>
      </c>
      <c r="N40" s="47">
        <v>12371019.6357</v>
      </c>
      <c r="O40" s="47">
        <v>42959595.921999998</v>
      </c>
      <c r="P40" s="47">
        <v>3565</v>
      </c>
      <c r="Q40" s="47">
        <v>3047</v>
      </c>
      <c r="R40" s="48">
        <v>17.0003281916639</v>
      </c>
      <c r="S40" s="47">
        <v>174.40104490883601</v>
      </c>
      <c r="T40" s="47">
        <v>168.106273941582</v>
      </c>
      <c r="U40" s="49">
        <v>3.60936539717662</v>
      </c>
    </row>
    <row r="41" spans="1:21" ht="12" thickBot="1">
      <c r="A41" s="69"/>
      <c r="B41" s="71" t="s">
        <v>40</v>
      </c>
      <c r="C41" s="72"/>
      <c r="D41" s="50"/>
      <c r="E41" s="47">
        <v>164367.31539999999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61147.947500000002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41922.941500000001</v>
      </c>
      <c r="E43" s="52">
        <v>0</v>
      </c>
      <c r="F43" s="53"/>
      <c r="G43" s="52">
        <v>96584</v>
      </c>
      <c r="H43" s="54">
        <v>-56.594320487865502</v>
      </c>
      <c r="I43" s="52">
        <v>3869.4461000000001</v>
      </c>
      <c r="J43" s="54">
        <v>9.2299012463140304</v>
      </c>
      <c r="K43" s="52">
        <v>9117.6445999999996</v>
      </c>
      <c r="L43" s="54">
        <v>9.4401190673403494</v>
      </c>
      <c r="M43" s="54">
        <v>-0.57560902297069105</v>
      </c>
      <c r="N43" s="52">
        <v>890870.58799999999</v>
      </c>
      <c r="O43" s="52">
        <v>3225262.5739000002</v>
      </c>
      <c r="P43" s="52">
        <v>42</v>
      </c>
      <c r="Q43" s="52">
        <v>30</v>
      </c>
      <c r="R43" s="54">
        <v>40</v>
      </c>
      <c r="S43" s="52">
        <v>998.16527380952402</v>
      </c>
      <c r="T43" s="52">
        <v>832.17714333333299</v>
      </c>
      <c r="U43" s="55">
        <v>16.6293233026122</v>
      </c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71972</v>
      </c>
      <c r="D2" s="32">
        <v>828338.49898547004</v>
      </c>
      <c r="E2" s="32">
        <v>815052.177001709</v>
      </c>
      <c r="F2" s="32">
        <v>13286.321983760699</v>
      </c>
      <c r="G2" s="32">
        <v>815052.177001709</v>
      </c>
      <c r="H2" s="32">
        <v>1.6039725305576701E-2</v>
      </c>
    </row>
    <row r="3" spans="1:8" ht="14.25">
      <c r="A3" s="32">
        <v>2</v>
      </c>
      <c r="B3" s="33">
        <v>13</v>
      </c>
      <c r="C3" s="32">
        <v>21482.918000000001</v>
      </c>
      <c r="D3" s="32">
        <v>146196.87118433599</v>
      </c>
      <c r="E3" s="32">
        <v>109402.64876019199</v>
      </c>
      <c r="F3" s="32">
        <v>36794.222424143401</v>
      </c>
      <c r="G3" s="32">
        <v>109402.64876019199</v>
      </c>
      <c r="H3" s="32">
        <v>0.251675854114214</v>
      </c>
    </row>
    <row r="4" spans="1:8" ht="14.25">
      <c r="A4" s="32">
        <v>3</v>
      </c>
      <c r="B4" s="33">
        <v>14</v>
      </c>
      <c r="C4" s="32">
        <v>120346</v>
      </c>
      <c r="D4" s="32">
        <v>147155.04942734999</v>
      </c>
      <c r="E4" s="32">
        <v>113466.289392308</v>
      </c>
      <c r="F4" s="32">
        <v>33688.760035042702</v>
      </c>
      <c r="G4" s="32">
        <v>113466.289392308</v>
      </c>
      <c r="H4" s="32">
        <v>0.228933768607612</v>
      </c>
    </row>
    <row r="5" spans="1:8" ht="14.25">
      <c r="A5" s="32">
        <v>4</v>
      </c>
      <c r="B5" s="33">
        <v>15</v>
      </c>
      <c r="C5" s="32">
        <v>9268</v>
      </c>
      <c r="D5" s="32">
        <v>130415.23027521399</v>
      </c>
      <c r="E5" s="32">
        <v>110284.72913760701</v>
      </c>
      <c r="F5" s="32">
        <v>20130.5011376068</v>
      </c>
      <c r="G5" s="32">
        <v>110284.72913760701</v>
      </c>
      <c r="H5" s="32">
        <v>0.15435698035517501</v>
      </c>
    </row>
    <row r="6" spans="1:8" ht="14.25">
      <c r="A6" s="32">
        <v>5</v>
      </c>
      <c r="B6" s="33">
        <v>16</v>
      </c>
      <c r="C6" s="32">
        <v>4404</v>
      </c>
      <c r="D6" s="32">
        <v>301075.33579401701</v>
      </c>
      <c r="E6" s="32">
        <v>274165.15260512801</v>
      </c>
      <c r="F6" s="32">
        <v>26910.183188888899</v>
      </c>
      <c r="G6" s="32">
        <v>274165.15260512801</v>
      </c>
      <c r="H6" s="32">
        <v>8.9380231422542297E-2</v>
      </c>
    </row>
    <row r="7" spans="1:8" ht="14.25">
      <c r="A7" s="32">
        <v>6</v>
      </c>
      <c r="B7" s="33">
        <v>17</v>
      </c>
      <c r="C7" s="32">
        <v>25108</v>
      </c>
      <c r="D7" s="32">
        <v>447551.96268547</v>
      </c>
      <c r="E7" s="32">
        <v>364256.56142478599</v>
      </c>
      <c r="F7" s="32">
        <v>83295.401260683793</v>
      </c>
      <c r="G7" s="32">
        <v>364256.56142478599</v>
      </c>
      <c r="H7" s="32">
        <v>0.186113363822341</v>
      </c>
    </row>
    <row r="8" spans="1:8" ht="14.25">
      <c r="A8" s="32">
        <v>7</v>
      </c>
      <c r="B8" s="33">
        <v>18</v>
      </c>
      <c r="C8" s="32">
        <v>71358</v>
      </c>
      <c r="D8" s="32">
        <v>156219.76851196599</v>
      </c>
      <c r="E8" s="32">
        <v>145941.74910341899</v>
      </c>
      <c r="F8" s="32">
        <v>10278.019408546999</v>
      </c>
      <c r="G8" s="32">
        <v>145941.74910341899</v>
      </c>
      <c r="H8" s="32">
        <v>6.5792053761491498E-2</v>
      </c>
    </row>
    <row r="9" spans="1:8" ht="14.25">
      <c r="A9" s="32">
        <v>8</v>
      </c>
      <c r="B9" s="33">
        <v>19</v>
      </c>
      <c r="C9" s="32">
        <v>17452</v>
      </c>
      <c r="D9" s="32">
        <v>130705.337571795</v>
      </c>
      <c r="E9" s="32">
        <v>133704.89499658099</v>
      </c>
      <c r="F9" s="32">
        <v>-2999.5574247863201</v>
      </c>
      <c r="G9" s="32">
        <v>133704.89499658099</v>
      </c>
      <c r="H9" s="32">
        <v>-2.2949004841816101E-2</v>
      </c>
    </row>
    <row r="10" spans="1:8" ht="14.25">
      <c r="A10" s="32">
        <v>9</v>
      </c>
      <c r="B10" s="33">
        <v>21</v>
      </c>
      <c r="C10" s="32">
        <v>144270</v>
      </c>
      <c r="D10" s="32">
        <v>746194.71250000002</v>
      </c>
      <c r="E10" s="32">
        <v>701653.15830000001</v>
      </c>
      <c r="F10" s="32">
        <v>44541.554199999999</v>
      </c>
      <c r="G10" s="32">
        <v>701653.15830000001</v>
      </c>
      <c r="H10" s="32">
        <v>5.9691597184829998E-2</v>
      </c>
    </row>
    <row r="11" spans="1:8" ht="14.25">
      <c r="A11" s="32">
        <v>10</v>
      </c>
      <c r="B11" s="33">
        <v>22</v>
      </c>
      <c r="C11" s="32">
        <v>30230</v>
      </c>
      <c r="D11" s="32">
        <v>558134.91306324804</v>
      </c>
      <c r="E11" s="32">
        <v>484436.82620427402</v>
      </c>
      <c r="F11" s="32">
        <v>73698.086858974406</v>
      </c>
      <c r="G11" s="32">
        <v>484436.82620427402</v>
      </c>
      <c r="H11" s="32">
        <v>0.132043499043076</v>
      </c>
    </row>
    <row r="12" spans="1:8" ht="14.25">
      <c r="A12" s="32">
        <v>11</v>
      </c>
      <c r="B12" s="33">
        <v>23</v>
      </c>
      <c r="C12" s="32">
        <v>213974.359</v>
      </c>
      <c r="D12" s="32">
        <v>1995122.45054444</v>
      </c>
      <c r="E12" s="32">
        <v>1695829.2008495701</v>
      </c>
      <c r="F12" s="32">
        <v>299293.24969487201</v>
      </c>
      <c r="G12" s="32">
        <v>1695829.2008495701</v>
      </c>
      <c r="H12" s="32">
        <v>0.15001247147171301</v>
      </c>
    </row>
    <row r="13" spans="1:8" ht="14.25">
      <c r="A13" s="32">
        <v>12</v>
      </c>
      <c r="B13" s="33">
        <v>24</v>
      </c>
      <c r="C13" s="32">
        <v>38547.277999999998</v>
      </c>
      <c r="D13" s="32">
        <v>1267436.2451102601</v>
      </c>
      <c r="E13" s="32">
        <v>1184208.3818598301</v>
      </c>
      <c r="F13" s="32">
        <v>83227.863250427399</v>
      </c>
      <c r="G13" s="32">
        <v>1184208.3818598301</v>
      </c>
      <c r="H13" s="32">
        <v>6.5666311478402795E-2</v>
      </c>
    </row>
    <row r="14" spans="1:8" ht="14.25">
      <c r="A14" s="32">
        <v>13</v>
      </c>
      <c r="B14" s="33">
        <v>25</v>
      </c>
      <c r="C14" s="32">
        <v>79770</v>
      </c>
      <c r="D14" s="32">
        <v>868342.65960000001</v>
      </c>
      <c r="E14" s="32">
        <v>783538.68400000001</v>
      </c>
      <c r="F14" s="32">
        <v>84803.975600000005</v>
      </c>
      <c r="G14" s="32">
        <v>783538.68400000001</v>
      </c>
      <c r="H14" s="32">
        <v>9.7661878824500906E-2</v>
      </c>
    </row>
    <row r="15" spans="1:8" ht="14.25">
      <c r="A15" s="32">
        <v>14</v>
      </c>
      <c r="B15" s="33">
        <v>26</v>
      </c>
      <c r="C15" s="32">
        <v>88809</v>
      </c>
      <c r="D15" s="32">
        <v>470361.47050741198</v>
      </c>
      <c r="E15" s="32">
        <v>410800.056305559</v>
      </c>
      <c r="F15" s="32">
        <v>59561.414201853098</v>
      </c>
      <c r="G15" s="32">
        <v>410800.056305559</v>
      </c>
      <c r="H15" s="32">
        <v>0.12662902456189701</v>
      </c>
    </row>
    <row r="16" spans="1:8" ht="14.25">
      <c r="A16" s="32">
        <v>15</v>
      </c>
      <c r="B16" s="33">
        <v>27</v>
      </c>
      <c r="C16" s="32">
        <v>171536.91099999999</v>
      </c>
      <c r="D16" s="32">
        <v>1209791.9213</v>
      </c>
      <c r="E16" s="32">
        <v>1032015.3957</v>
      </c>
      <c r="F16" s="32">
        <v>177776.52559999999</v>
      </c>
      <c r="G16" s="32">
        <v>1032015.3957</v>
      </c>
      <c r="H16" s="32">
        <v>0.146948018473266</v>
      </c>
    </row>
    <row r="17" spans="1:8" ht="14.25">
      <c r="A17" s="32">
        <v>16</v>
      </c>
      <c r="B17" s="33">
        <v>29</v>
      </c>
      <c r="C17" s="32">
        <v>241448</v>
      </c>
      <c r="D17" s="32">
        <v>3055652.8523512799</v>
      </c>
      <c r="E17" s="32">
        <v>2750379.8841871801</v>
      </c>
      <c r="F17" s="32">
        <v>305272.96816410299</v>
      </c>
      <c r="G17" s="32">
        <v>2750379.8841871801</v>
      </c>
      <c r="H17" s="32">
        <v>9.9904335641137806E-2</v>
      </c>
    </row>
    <row r="18" spans="1:8" ht="14.25">
      <c r="A18" s="32">
        <v>17</v>
      </c>
      <c r="B18" s="33">
        <v>31</v>
      </c>
      <c r="C18" s="32">
        <v>39948.641000000003</v>
      </c>
      <c r="D18" s="32">
        <v>235431.38710495399</v>
      </c>
      <c r="E18" s="32">
        <v>208931.67772042399</v>
      </c>
      <c r="F18" s="32">
        <v>26499.709384530201</v>
      </c>
      <c r="G18" s="32">
        <v>208931.67772042399</v>
      </c>
      <c r="H18" s="32">
        <v>0.112558099030002</v>
      </c>
    </row>
    <row r="19" spans="1:8" ht="14.25">
      <c r="A19" s="32">
        <v>18</v>
      </c>
      <c r="B19" s="33">
        <v>32</v>
      </c>
      <c r="C19" s="32">
        <v>17469.36</v>
      </c>
      <c r="D19" s="32">
        <v>245970.89341301</v>
      </c>
      <c r="E19" s="32">
        <v>226492.863193325</v>
      </c>
      <c r="F19" s="32">
        <v>19478.030219684901</v>
      </c>
      <c r="G19" s="32">
        <v>226492.863193325</v>
      </c>
      <c r="H19" s="32">
        <v>7.9188354156112903E-2</v>
      </c>
    </row>
    <row r="20" spans="1:8" ht="14.25">
      <c r="A20" s="32">
        <v>19</v>
      </c>
      <c r="B20" s="33">
        <v>33</v>
      </c>
      <c r="C20" s="32">
        <v>41646.472000000002</v>
      </c>
      <c r="D20" s="32">
        <v>528114.19476897398</v>
      </c>
      <c r="E20" s="32">
        <v>426045.21661168302</v>
      </c>
      <c r="F20" s="32">
        <v>102068.97815729</v>
      </c>
      <c r="G20" s="32">
        <v>426045.21661168302</v>
      </c>
      <c r="H20" s="32">
        <v>0.193270658445265</v>
      </c>
    </row>
    <row r="21" spans="1:8" ht="14.25">
      <c r="A21" s="32">
        <v>20</v>
      </c>
      <c r="B21" s="33">
        <v>34</v>
      </c>
      <c r="C21" s="32">
        <v>51367.444000000003</v>
      </c>
      <c r="D21" s="32">
        <v>294923.49961183697</v>
      </c>
      <c r="E21" s="32">
        <v>210193.51493142199</v>
      </c>
      <c r="F21" s="32">
        <v>84729.984680415495</v>
      </c>
      <c r="G21" s="32">
        <v>210193.51493142199</v>
      </c>
      <c r="H21" s="32">
        <v>0.28729478929937002</v>
      </c>
    </row>
    <row r="22" spans="1:8" ht="14.25">
      <c r="A22" s="32">
        <v>21</v>
      </c>
      <c r="B22" s="33">
        <v>35</v>
      </c>
      <c r="C22" s="32">
        <v>31123.359</v>
      </c>
      <c r="D22" s="32">
        <v>716729.861389381</v>
      </c>
      <c r="E22" s="32">
        <v>653952.97804144199</v>
      </c>
      <c r="F22" s="32">
        <v>62776.883347938201</v>
      </c>
      <c r="G22" s="32">
        <v>653952.97804144199</v>
      </c>
      <c r="H22" s="32">
        <v>8.7587927795062498E-2</v>
      </c>
    </row>
    <row r="23" spans="1:8" ht="14.25">
      <c r="A23" s="32">
        <v>22</v>
      </c>
      <c r="B23" s="33">
        <v>36</v>
      </c>
      <c r="C23" s="32">
        <v>131454.432</v>
      </c>
      <c r="D23" s="32">
        <v>707153.210961062</v>
      </c>
      <c r="E23" s="32">
        <v>572001.40146763599</v>
      </c>
      <c r="F23" s="32">
        <v>135151.809493426</v>
      </c>
      <c r="G23" s="32">
        <v>572001.40146763599</v>
      </c>
      <c r="H23" s="32">
        <v>0.19112097265279601</v>
      </c>
    </row>
    <row r="24" spans="1:8" ht="14.25">
      <c r="A24" s="32">
        <v>23</v>
      </c>
      <c r="B24" s="33">
        <v>37</v>
      </c>
      <c r="C24" s="32">
        <v>81888.872000000003</v>
      </c>
      <c r="D24" s="32">
        <v>871108.71820885001</v>
      </c>
      <c r="E24" s="32">
        <v>732212.55410903203</v>
      </c>
      <c r="F24" s="32">
        <v>138896.16409981801</v>
      </c>
      <c r="G24" s="32">
        <v>732212.55410903203</v>
      </c>
      <c r="H24" s="32">
        <v>0.15944756515055</v>
      </c>
    </row>
    <row r="25" spans="1:8" ht="14.25">
      <c r="A25" s="32">
        <v>24</v>
      </c>
      <c r="B25" s="33">
        <v>38</v>
      </c>
      <c r="C25" s="32">
        <v>120643.33199999999</v>
      </c>
      <c r="D25" s="32">
        <v>617736.435045133</v>
      </c>
      <c r="E25" s="32">
        <v>557334.25711061899</v>
      </c>
      <c r="F25" s="32">
        <v>60402.177934513304</v>
      </c>
      <c r="G25" s="32">
        <v>557334.25711061899</v>
      </c>
      <c r="H25" s="32">
        <v>9.7779853199204902E-2</v>
      </c>
    </row>
    <row r="26" spans="1:8" ht="14.25">
      <c r="A26" s="32">
        <v>25</v>
      </c>
      <c r="B26" s="33">
        <v>39</v>
      </c>
      <c r="C26" s="32">
        <v>106623.16800000001</v>
      </c>
      <c r="D26" s="32">
        <v>166671.81355951101</v>
      </c>
      <c r="E26" s="32">
        <v>119416.439669015</v>
      </c>
      <c r="F26" s="32">
        <v>47255.373890496499</v>
      </c>
      <c r="G26" s="32">
        <v>119416.439669015</v>
      </c>
      <c r="H26" s="32">
        <v>0.28352348775291603</v>
      </c>
    </row>
    <row r="27" spans="1:8" ht="14.25">
      <c r="A27" s="32">
        <v>26</v>
      </c>
      <c r="B27" s="33">
        <v>40</v>
      </c>
      <c r="C27" s="32">
        <v>5</v>
      </c>
      <c r="D27" s="32">
        <v>19.230899999999998</v>
      </c>
      <c r="E27" s="32">
        <v>15.486499999999999</v>
      </c>
      <c r="F27" s="32">
        <v>3.7444000000000002</v>
      </c>
      <c r="G27" s="32">
        <v>15.486499999999999</v>
      </c>
      <c r="H27" s="32">
        <v>0.19470747598916299</v>
      </c>
    </row>
    <row r="28" spans="1:8" ht="14.25">
      <c r="A28" s="32">
        <v>27</v>
      </c>
      <c r="B28" s="33">
        <v>42</v>
      </c>
      <c r="C28" s="32">
        <v>5793.3209999999999</v>
      </c>
      <c r="D28" s="32">
        <v>103756.761</v>
      </c>
      <c r="E28" s="32">
        <v>94293.666500000007</v>
      </c>
      <c r="F28" s="32">
        <v>9463.0944999999992</v>
      </c>
      <c r="G28" s="32">
        <v>94293.666500000007</v>
      </c>
      <c r="H28" s="32">
        <v>9.1204605934065305E-2</v>
      </c>
    </row>
    <row r="29" spans="1:8" ht="14.25">
      <c r="A29" s="32">
        <v>28</v>
      </c>
      <c r="B29" s="33">
        <v>75</v>
      </c>
      <c r="C29" s="32">
        <v>557</v>
      </c>
      <c r="D29" s="32">
        <v>356403.33333333302</v>
      </c>
      <c r="E29" s="32">
        <v>336290.43290598301</v>
      </c>
      <c r="F29" s="32">
        <v>20112.9004273504</v>
      </c>
      <c r="G29" s="32">
        <v>336290.43290598301</v>
      </c>
      <c r="H29" s="32">
        <v>5.6432975076973903E-2</v>
      </c>
    </row>
    <row r="30" spans="1:8" ht="14.25">
      <c r="A30" s="32">
        <v>29</v>
      </c>
      <c r="B30" s="33">
        <v>76</v>
      </c>
      <c r="C30" s="32">
        <v>3693</v>
      </c>
      <c r="D30" s="32">
        <v>621739.71561709396</v>
      </c>
      <c r="E30" s="32">
        <v>577536.00132905995</v>
      </c>
      <c r="F30" s="32">
        <v>44203.7142880342</v>
      </c>
      <c r="G30" s="32">
        <v>577536.00132905995</v>
      </c>
      <c r="H30" s="32">
        <v>7.1096816204126098E-2</v>
      </c>
    </row>
    <row r="31" spans="1:8" ht="14.25">
      <c r="A31" s="32">
        <v>30</v>
      </c>
      <c r="B31" s="33">
        <v>99</v>
      </c>
      <c r="C31" s="32">
        <v>43</v>
      </c>
      <c r="D31" s="32">
        <v>41922.941381136101</v>
      </c>
      <c r="E31" s="32">
        <v>38053.494667574298</v>
      </c>
      <c r="F31" s="32">
        <v>3869.4467135617601</v>
      </c>
      <c r="G31" s="32">
        <v>38053.494667574298</v>
      </c>
      <c r="H31" s="32">
        <v>9.2299027360300601E-2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2014-02-20T00:43:29Z</dcterms:modified>
</cp:coreProperties>
</file>