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F37" i="2" l="1"/>
  <c r="F38" i="2"/>
  <c r="F33" i="2"/>
  <c r="F34" i="2"/>
  <c r="E37" i="2"/>
  <c r="K37" i="2" s="1"/>
  <c r="E38" i="2"/>
  <c r="E34" i="2"/>
  <c r="E33" i="2"/>
  <c r="F39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39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39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39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39" i="2"/>
  <c r="L39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39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<sst xmlns="http://schemas.openxmlformats.org/spreadsheetml/2006/main" count="114" uniqueCount="71">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</sst>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7" sqref="J17"/>
    </sheetView>
  </sheetViews>
  <sheetFormatPr defaultRowHeight="11.25" x14ac:dyDescent="0.1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6" t="s">
        <v>4</v>
      </c>
      <c r="D2" s="36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7" t="s">
        <v>5</v>
      </c>
      <c r="B3" s="37"/>
      <c r="C3" s="37"/>
      <c r="D3" s="37"/>
      <c r="E3" s="15">
        <f>RA!D7</f>
        <v>15848487.8029</v>
      </c>
      <c r="F3" s="25">
        <f>RA!I7</f>
        <v>802776.96230000001</v>
      </c>
      <c r="G3" s="16">
        <f>E3-F3</f>
        <v>15045710.840599999</v>
      </c>
      <c r="H3" s="27">
        <f>RA!J7</f>
        <v>5.0653221448238499</v>
      </c>
      <c r="I3" s="20">
        <f>SUM(I4:I39)</f>
        <v>15848491.41065185</v>
      </c>
      <c r="J3" s="21">
        <f>SUM(J4:J39)</f>
        <v>15045710.745163385</v>
      </c>
      <c r="K3" s="22">
        <f>E3-I3</f>
        <v>-3.6077518500387669</v>
      </c>
      <c r="L3" s="22">
        <f>G3-J3</f>
        <v>9.5436614006757736E-2</v>
      </c>
    </row>
    <row r="4" spans="1:12" x14ac:dyDescent="0.15">
      <c r="A4" s="38">
        <f>RA!A8</f>
        <v>41703</v>
      </c>
      <c r="B4" s="12">
        <v>12</v>
      </c>
      <c r="C4" s="35" t="s">
        <v>6</v>
      </c>
      <c r="D4" s="35"/>
      <c r="E4" s="15">
        <f>VLOOKUP(C4,RA!B8:D39,3,0)</f>
        <v>716826.82039999997</v>
      </c>
      <c r="F4" s="25">
        <f>VLOOKUP(C4,RA!B8:I43,8,0)</f>
        <v>-72192.065600000002</v>
      </c>
      <c r="G4" s="16">
        <f t="shared" ref="G4:G39" si="0">E4-F4</f>
        <v>789018.88599999994</v>
      </c>
      <c r="H4" s="27">
        <f>RA!J8</f>
        <v>-10.071060895812399</v>
      </c>
      <c r="I4" s="20">
        <f>VLOOKUP(B4,RMS!B:D,3,FALSE)</f>
        <v>716827.50237350399</v>
      </c>
      <c r="J4" s="21">
        <f>VLOOKUP(B4,RMS!B:E,4,FALSE)</f>
        <v>789018.88796324795</v>
      </c>
      <c r="K4" s="22">
        <f t="shared" ref="K4:K39" si="1">E4-I4</f>
        <v>-0.68197350401896983</v>
      </c>
      <c r="L4" s="22">
        <f t="shared" ref="L4:L39" si="2">G4-J4</f>
        <v>-1.9632480107247829E-3</v>
      </c>
    </row>
    <row r="5" spans="1:12" x14ac:dyDescent="0.15">
      <c r="A5" s="38"/>
      <c r="B5" s="12">
        <v>13</v>
      </c>
      <c r="C5" s="35" t="s">
        <v>7</v>
      </c>
      <c r="D5" s="35"/>
      <c r="E5" s="15">
        <f>VLOOKUP(C5,RA!B8:D40,3,0)</f>
        <v>106253.4161</v>
      </c>
      <c r="F5" s="25">
        <f>VLOOKUP(C5,RA!B9:I44,8,0)</f>
        <v>22380.375899999999</v>
      </c>
      <c r="G5" s="16">
        <f t="shared" si="0"/>
        <v>83873.040200000003</v>
      </c>
      <c r="H5" s="27">
        <f>RA!J9</f>
        <v>21.0632059857132</v>
      </c>
      <c r="I5" s="20">
        <f>VLOOKUP(B5,RMS!B:D,3,FALSE)</f>
        <v>106253.438451448</v>
      </c>
      <c r="J5" s="21">
        <f>VLOOKUP(B5,RMS!B:E,4,FALSE)</f>
        <v>83873.040991778194</v>
      </c>
      <c r="K5" s="22">
        <f t="shared" si="1"/>
        <v>-2.2351448002154939E-2</v>
      </c>
      <c r="L5" s="22">
        <f t="shared" si="2"/>
        <v>-7.9177819134201854E-4</v>
      </c>
    </row>
    <row r="6" spans="1:12" x14ac:dyDescent="0.15">
      <c r="A6" s="38"/>
      <c r="B6" s="12">
        <v>14</v>
      </c>
      <c r="C6" s="35" t="s">
        <v>8</v>
      </c>
      <c r="D6" s="35"/>
      <c r="E6" s="15">
        <f>VLOOKUP(C6,RA!B10:D41,3,0)</f>
        <v>118633.60830000001</v>
      </c>
      <c r="F6" s="25">
        <f>VLOOKUP(C6,RA!B10:I45,8,0)</f>
        <v>30396.7147</v>
      </c>
      <c r="G6" s="16">
        <f t="shared" si="0"/>
        <v>88236.89360000001</v>
      </c>
      <c r="H6" s="27">
        <f>RA!J10</f>
        <v>25.622346934886199</v>
      </c>
      <c r="I6" s="20">
        <f>VLOOKUP(B6,RMS!B:D,3,FALSE)</f>
        <v>118635.542220513</v>
      </c>
      <c r="J6" s="21">
        <f>VLOOKUP(B6,RMS!B:E,4,FALSE)</f>
        <v>88236.892942734994</v>
      </c>
      <c r="K6" s="22">
        <f t="shared" si="1"/>
        <v>-1.9339205129945185</v>
      </c>
      <c r="L6" s="22">
        <f t="shared" si="2"/>
        <v>6.5726501634344459E-4</v>
      </c>
    </row>
    <row r="7" spans="1:12" x14ac:dyDescent="0.15">
      <c r="A7" s="38"/>
      <c r="B7" s="12">
        <v>15</v>
      </c>
      <c r="C7" s="35" t="s">
        <v>9</v>
      </c>
      <c r="D7" s="35"/>
      <c r="E7" s="15">
        <f>VLOOKUP(C7,RA!B10:D42,3,0)</f>
        <v>73497.705300000001</v>
      </c>
      <c r="F7" s="25">
        <f>VLOOKUP(C7,RA!B11:I46,8,0)</f>
        <v>11691.0278</v>
      </c>
      <c r="G7" s="16">
        <f t="shared" si="0"/>
        <v>61806.677500000005</v>
      </c>
      <c r="H7" s="27">
        <f>RA!J11</f>
        <v>15.906656884429299</v>
      </c>
      <c r="I7" s="20">
        <f>VLOOKUP(B7,RMS!B:D,3,FALSE)</f>
        <v>73497.732941880298</v>
      </c>
      <c r="J7" s="21">
        <f>VLOOKUP(B7,RMS!B:E,4,FALSE)</f>
        <v>61806.6774470085</v>
      </c>
      <c r="K7" s="22">
        <f t="shared" si="1"/>
        <v>-2.7641880296869203E-2</v>
      </c>
      <c r="L7" s="22">
        <f t="shared" si="2"/>
        <v>5.2991505071986467E-5</v>
      </c>
    </row>
    <row r="8" spans="1:12" x14ac:dyDescent="0.15">
      <c r="A8" s="38"/>
      <c r="B8" s="12">
        <v>16</v>
      </c>
      <c r="C8" s="35" t="s">
        <v>10</v>
      </c>
      <c r="D8" s="35"/>
      <c r="E8" s="15">
        <f>VLOOKUP(C8,RA!B12:D43,3,0)</f>
        <v>160235.4479</v>
      </c>
      <c r="F8" s="25">
        <f>VLOOKUP(C8,RA!B12:I47,8,0)</f>
        <v>21812.495500000001</v>
      </c>
      <c r="G8" s="16">
        <f t="shared" si="0"/>
        <v>138422.95240000001</v>
      </c>
      <c r="H8" s="27">
        <f>RA!J12</f>
        <v>13.6127778128175</v>
      </c>
      <c r="I8" s="20">
        <f>VLOOKUP(B8,RMS!B:D,3,FALSE)</f>
        <v>160235.461704274</v>
      </c>
      <c r="J8" s="21">
        <f>VLOOKUP(B8,RMS!B:E,4,FALSE)</f>
        <v>138422.949542735</v>
      </c>
      <c r="K8" s="22">
        <f t="shared" si="1"/>
        <v>-1.3804273999994621E-2</v>
      </c>
      <c r="L8" s="22">
        <f t="shared" si="2"/>
        <v>2.8572650044225156E-3</v>
      </c>
    </row>
    <row r="9" spans="1:12" x14ac:dyDescent="0.15">
      <c r="A9" s="38"/>
      <c r="B9" s="12">
        <v>17</v>
      </c>
      <c r="C9" s="35" t="s">
        <v>11</v>
      </c>
      <c r="D9" s="35"/>
      <c r="E9" s="15">
        <f>VLOOKUP(C9,RA!B12:D44,3,0)</f>
        <v>346965.71500000003</v>
      </c>
      <c r="F9" s="25">
        <f>VLOOKUP(C9,RA!B13:I48,8,0)</f>
        <v>54687.659699999997</v>
      </c>
      <c r="G9" s="16">
        <f t="shared" si="0"/>
        <v>292278.05530000001</v>
      </c>
      <c r="H9" s="27">
        <f>RA!J13</f>
        <v>15.7616897969299</v>
      </c>
      <c r="I9" s="20">
        <f>VLOOKUP(B9,RMS!B:D,3,FALSE)</f>
        <v>346965.845419658</v>
      </c>
      <c r="J9" s="21">
        <f>VLOOKUP(B9,RMS!B:E,4,FALSE)</f>
        <v>292278.05527264997</v>
      </c>
      <c r="K9" s="22">
        <f t="shared" si="1"/>
        <v>-0.13041965797310695</v>
      </c>
      <c r="L9" s="22">
        <f t="shared" si="2"/>
        <v>2.7350033633410931E-5</v>
      </c>
    </row>
    <row r="10" spans="1:12" x14ac:dyDescent="0.15">
      <c r="A10" s="38"/>
      <c r="B10" s="12">
        <v>18</v>
      </c>
      <c r="C10" s="35" t="s">
        <v>12</v>
      </c>
      <c r="D10" s="35"/>
      <c r="E10" s="15">
        <f>VLOOKUP(C10,RA!B14:D45,3,0)</f>
        <v>125784.0511</v>
      </c>
      <c r="F10" s="25">
        <f>VLOOKUP(C10,RA!B14:I49,8,0)</f>
        <v>18804.012999999999</v>
      </c>
      <c r="G10" s="16">
        <f t="shared" si="0"/>
        <v>106980.03810000001</v>
      </c>
      <c r="H10" s="27">
        <f>RA!J14</f>
        <v>14.9494413922561</v>
      </c>
      <c r="I10" s="20">
        <f>VLOOKUP(B10,RMS!B:D,3,FALSE)</f>
        <v>125784.04841965799</v>
      </c>
      <c r="J10" s="21">
        <f>VLOOKUP(B10,RMS!B:E,4,FALSE)</f>
        <v>106980.036991453</v>
      </c>
      <c r="K10" s="22">
        <f t="shared" si="1"/>
        <v>2.6803420041687787E-3</v>
      </c>
      <c r="L10" s="22">
        <f t="shared" si="2"/>
        <v>1.1085470032412559E-3</v>
      </c>
    </row>
    <row r="11" spans="1:12" x14ac:dyDescent="0.15">
      <c r="A11" s="38"/>
      <c r="B11" s="12">
        <v>19</v>
      </c>
      <c r="C11" s="35" t="s">
        <v>13</v>
      </c>
      <c r="D11" s="35"/>
      <c r="E11" s="15">
        <f>VLOOKUP(C11,RA!B14:D46,3,0)</f>
        <v>125432.44990000001</v>
      </c>
      <c r="F11" s="25">
        <f>VLOOKUP(C11,RA!B15:I50,8,0)</f>
        <v>-13231.77</v>
      </c>
      <c r="G11" s="16">
        <f t="shared" si="0"/>
        <v>138664.2199</v>
      </c>
      <c r="H11" s="27">
        <f>RA!J15</f>
        <v>-10.5489209614808</v>
      </c>
      <c r="I11" s="20">
        <f>VLOOKUP(B11,RMS!B:D,3,FALSE)</f>
        <v>125432.506823932</v>
      </c>
      <c r="J11" s="21">
        <f>VLOOKUP(B11,RMS!B:E,4,FALSE)</f>
        <v>138664.220025641</v>
      </c>
      <c r="K11" s="22">
        <f t="shared" si="1"/>
        <v>-5.6923931988421828E-2</v>
      </c>
      <c r="L11" s="22">
        <f t="shared" si="2"/>
        <v>-1.2564100325107574E-4</v>
      </c>
    </row>
    <row r="12" spans="1:12" x14ac:dyDescent="0.15">
      <c r="A12" s="38"/>
      <c r="B12" s="12">
        <v>21</v>
      </c>
      <c r="C12" s="35" t="s">
        <v>14</v>
      </c>
      <c r="D12" s="35"/>
      <c r="E12" s="15">
        <f>VLOOKUP(C12,RA!B16:D47,3,0)</f>
        <v>600218.95990000002</v>
      </c>
      <c r="F12" s="25">
        <f>VLOOKUP(C12,RA!B16:I51,8,0)</f>
        <v>41478.743399999999</v>
      </c>
      <c r="G12" s="16">
        <f t="shared" si="0"/>
        <v>558740.21649999998</v>
      </c>
      <c r="H12" s="27">
        <f>RA!J16</f>
        <v>6.9106019921314399</v>
      </c>
      <c r="I12" s="20">
        <f>VLOOKUP(B12,RMS!B:D,3,FALSE)</f>
        <v>600218.85959999997</v>
      </c>
      <c r="J12" s="21">
        <f>VLOOKUP(B12,RMS!B:E,4,FALSE)</f>
        <v>558740.21649999998</v>
      </c>
      <c r="K12" s="22">
        <f t="shared" si="1"/>
        <v>0.10030000004917383</v>
      </c>
      <c r="L12" s="22">
        <f t="shared" si="2"/>
        <v>0</v>
      </c>
    </row>
    <row r="13" spans="1:12" x14ac:dyDescent="0.15">
      <c r="A13" s="38"/>
      <c r="B13" s="12">
        <v>22</v>
      </c>
      <c r="C13" s="35" t="s">
        <v>15</v>
      </c>
      <c r="D13" s="35"/>
      <c r="E13" s="15">
        <f>VLOOKUP(C13,RA!B16:D48,3,0)</f>
        <v>544321.92059999995</v>
      </c>
      <c r="F13" s="25">
        <f>VLOOKUP(C13,RA!B17:I52,8,0)</f>
        <v>40054.177900000002</v>
      </c>
      <c r="G13" s="16">
        <f t="shared" si="0"/>
        <v>504267.74269999994</v>
      </c>
      <c r="H13" s="27">
        <f>RA!J17</f>
        <v>7.3585458134496502</v>
      </c>
      <c r="I13" s="20">
        <f>VLOOKUP(B13,RMS!B:D,3,FALSE)</f>
        <v>544321.97005982895</v>
      </c>
      <c r="J13" s="21">
        <f>VLOOKUP(B13,RMS!B:E,4,FALSE)</f>
        <v>504267.74333418801</v>
      </c>
      <c r="K13" s="22">
        <f t="shared" si="1"/>
        <v>-4.9459828995168209E-2</v>
      </c>
      <c r="L13" s="22">
        <f t="shared" si="2"/>
        <v>-6.3418806530535221E-4</v>
      </c>
    </row>
    <row r="14" spans="1:12" x14ac:dyDescent="0.15">
      <c r="A14" s="38"/>
      <c r="B14" s="12">
        <v>23</v>
      </c>
      <c r="C14" s="35" t="s">
        <v>16</v>
      </c>
      <c r="D14" s="35"/>
      <c r="E14" s="15">
        <f>VLOOKUP(C14,RA!B18:D49,3,0)</f>
        <v>1599198.6311999999</v>
      </c>
      <c r="F14" s="25">
        <f>VLOOKUP(C14,RA!B18:I53,8,0)</f>
        <v>216832.89540000001</v>
      </c>
      <c r="G14" s="16">
        <f t="shared" si="0"/>
        <v>1382365.7357999999</v>
      </c>
      <c r="H14" s="27">
        <f>RA!J18</f>
        <v>13.558846985586399</v>
      </c>
      <c r="I14" s="20">
        <f>VLOOKUP(B14,RMS!B:D,3,FALSE)</f>
        <v>1599198.6565906</v>
      </c>
      <c r="J14" s="21">
        <f>VLOOKUP(B14,RMS!B:E,4,FALSE)</f>
        <v>1382365.7359393199</v>
      </c>
      <c r="K14" s="22">
        <f t="shared" si="1"/>
        <v>-2.5390600087121129E-2</v>
      </c>
      <c r="L14" s="22">
        <f t="shared" si="2"/>
        <v>-1.3932003639638424E-4</v>
      </c>
    </row>
    <row r="15" spans="1:12" x14ac:dyDescent="0.15">
      <c r="A15" s="38"/>
      <c r="B15" s="12">
        <v>24</v>
      </c>
      <c r="C15" s="35" t="s">
        <v>17</v>
      </c>
      <c r="D15" s="35"/>
      <c r="E15" s="15">
        <f>VLOOKUP(C15,RA!B18:D50,3,0)</f>
        <v>1216284.7705000001</v>
      </c>
      <c r="F15" s="25">
        <f>VLOOKUP(C15,RA!B19:I54,8,0)</f>
        <v>73548.995200000005</v>
      </c>
      <c r="G15" s="16">
        <f t="shared" si="0"/>
        <v>1142735.7753000001</v>
      </c>
      <c r="H15" s="27">
        <f>RA!J19</f>
        <v>6.0470209759976603</v>
      </c>
      <c r="I15" s="20">
        <f>VLOOKUP(B15,RMS!B:D,3,FALSE)</f>
        <v>1216284.7750444401</v>
      </c>
      <c r="J15" s="21">
        <f>VLOOKUP(B15,RMS!B:E,4,FALSE)</f>
        <v>1142735.7748752099</v>
      </c>
      <c r="K15" s="22">
        <f t="shared" si="1"/>
        <v>-4.5444399584084749E-3</v>
      </c>
      <c r="L15" s="22">
        <f t="shared" si="2"/>
        <v>4.2479019612073898E-4</v>
      </c>
    </row>
    <row r="16" spans="1:12" x14ac:dyDescent="0.15">
      <c r="A16" s="38"/>
      <c r="B16" s="12">
        <v>25</v>
      </c>
      <c r="C16" s="35" t="s">
        <v>18</v>
      </c>
      <c r="D16" s="35"/>
      <c r="E16" s="15">
        <f>VLOOKUP(C16,RA!B20:D51,3,0)</f>
        <v>992971.44369999995</v>
      </c>
      <c r="F16" s="25">
        <f>VLOOKUP(C16,RA!B20:I55,8,0)</f>
        <v>53924.641499999998</v>
      </c>
      <c r="G16" s="16">
        <f t="shared" si="0"/>
        <v>939046.80219999992</v>
      </c>
      <c r="H16" s="27">
        <f>RA!J20</f>
        <v>5.4306336644552999</v>
      </c>
      <c r="I16" s="20">
        <f>VLOOKUP(B16,RMS!B:D,3,FALSE)</f>
        <v>992971.46920000005</v>
      </c>
      <c r="J16" s="21">
        <f>VLOOKUP(B16,RMS!B:E,4,FALSE)</f>
        <v>939046.80220000003</v>
      </c>
      <c r="K16" s="22">
        <f t="shared" si="1"/>
        <v>-2.5500000105239451E-2</v>
      </c>
      <c r="L16" s="22">
        <f t="shared" si="2"/>
        <v>0</v>
      </c>
    </row>
    <row r="17" spans="1:12" x14ac:dyDescent="0.15">
      <c r="A17" s="38"/>
      <c r="B17" s="12">
        <v>26</v>
      </c>
      <c r="C17" s="35" t="s">
        <v>19</v>
      </c>
      <c r="D17" s="35"/>
      <c r="E17" s="15">
        <f>VLOOKUP(C17,RA!B20:D52,3,0)</f>
        <v>378721.63660000003</v>
      </c>
      <c r="F17" s="25">
        <f>VLOOKUP(C17,RA!B21:I56,8,0)</f>
        <v>48759.016499999998</v>
      </c>
      <c r="G17" s="16">
        <f t="shared" si="0"/>
        <v>329962.62010000006</v>
      </c>
      <c r="H17" s="27">
        <f>RA!J21</f>
        <v>12.874631863586499</v>
      </c>
      <c r="I17" s="20">
        <f>VLOOKUP(B17,RMS!B:D,3,FALSE)</f>
        <v>378721.20785239403</v>
      </c>
      <c r="J17" s="21">
        <f>VLOOKUP(B17,RMS!B:E,4,FALSE)</f>
        <v>329962.62001429498</v>
      </c>
      <c r="K17" s="22">
        <f t="shared" si="1"/>
        <v>0.42874760599806905</v>
      </c>
      <c r="L17" s="22">
        <f t="shared" si="2"/>
        <v>8.5705076344311237E-5</v>
      </c>
    </row>
    <row r="18" spans="1:12" x14ac:dyDescent="0.15">
      <c r="A18" s="38"/>
      <c r="B18" s="12">
        <v>27</v>
      </c>
      <c r="C18" s="35" t="s">
        <v>20</v>
      </c>
      <c r="D18" s="35"/>
      <c r="E18" s="15">
        <f>VLOOKUP(C18,RA!B22:D53,3,0)</f>
        <v>984821.82880000002</v>
      </c>
      <c r="F18" s="25">
        <f>VLOOKUP(C18,RA!B22:I57,8,0)</f>
        <v>98707.970199999996</v>
      </c>
      <c r="G18" s="16">
        <f t="shared" si="0"/>
        <v>886113.85860000004</v>
      </c>
      <c r="H18" s="27">
        <f>RA!J22</f>
        <v>10.0229267176455</v>
      </c>
      <c r="I18" s="20">
        <f>VLOOKUP(B18,RMS!B:D,3,FALSE)</f>
        <v>984822.07330000005</v>
      </c>
      <c r="J18" s="21">
        <f>VLOOKUP(B18,RMS!B:E,4,FALSE)</f>
        <v>886113.85809999995</v>
      </c>
      <c r="K18" s="22">
        <f t="shared" si="1"/>
        <v>-0.24450000002980232</v>
      </c>
      <c r="L18" s="22">
        <f t="shared" si="2"/>
        <v>5.0000008195638657E-4</v>
      </c>
    </row>
    <row r="19" spans="1:12" x14ac:dyDescent="0.15">
      <c r="A19" s="38"/>
      <c r="B19" s="12">
        <v>29</v>
      </c>
      <c r="C19" s="35" t="s">
        <v>21</v>
      </c>
      <c r="D19" s="35"/>
      <c r="E19" s="15">
        <f>VLOOKUP(C19,RA!B22:D54,3,0)</f>
        <v>2655720.068</v>
      </c>
      <c r="F19" s="25">
        <f>VLOOKUP(C19,RA!B23:I58,8,0)</f>
        <v>171057.10140000001</v>
      </c>
      <c r="G19" s="16">
        <f t="shared" si="0"/>
        <v>2484662.9665999999</v>
      </c>
      <c r="H19" s="27">
        <f>RA!J23</f>
        <v>6.4410817789550299</v>
      </c>
      <c r="I19" s="20">
        <f>VLOOKUP(B19,RMS!B:D,3,FALSE)</f>
        <v>2655721.0201529898</v>
      </c>
      <c r="J19" s="21">
        <f>VLOOKUP(B19,RMS!B:E,4,FALSE)</f>
        <v>2484663.0034982902</v>
      </c>
      <c r="K19" s="22">
        <f t="shared" si="1"/>
        <v>-0.95215298980474472</v>
      </c>
      <c r="L19" s="22">
        <f t="shared" si="2"/>
        <v>-3.6898290272802114E-2</v>
      </c>
    </row>
    <row r="20" spans="1:12" x14ac:dyDescent="0.15">
      <c r="A20" s="38"/>
      <c r="B20" s="12">
        <v>31</v>
      </c>
      <c r="C20" s="35" t="s">
        <v>22</v>
      </c>
      <c r="D20" s="35"/>
      <c r="E20" s="15">
        <f>VLOOKUP(C20,RA!B24:D55,3,0)</f>
        <v>232412.391</v>
      </c>
      <c r="F20" s="25">
        <f>VLOOKUP(C20,RA!B24:I59,8,0)</f>
        <v>-666770.15190000006</v>
      </c>
      <c r="G20" s="16">
        <f t="shared" si="0"/>
        <v>899182.5429</v>
      </c>
      <c r="H20" s="27">
        <f>RA!J24</f>
        <v>-286.89096524978299</v>
      </c>
      <c r="I20" s="20">
        <f>VLOOKUP(B20,RMS!B:D,3,FALSE)</f>
        <v>232412.37504433101</v>
      </c>
      <c r="J20" s="21">
        <f>VLOOKUP(B20,RMS!B:E,4,FALSE)</f>
        <v>899182.54436304094</v>
      </c>
      <c r="K20" s="22">
        <f t="shared" si="1"/>
        <v>1.5955668990500271E-2</v>
      </c>
      <c r="L20" s="22">
        <f t="shared" si="2"/>
        <v>-1.4630409423261881E-3</v>
      </c>
    </row>
    <row r="21" spans="1:12" x14ac:dyDescent="0.15">
      <c r="A21" s="38"/>
      <c r="B21" s="12">
        <v>32</v>
      </c>
      <c r="C21" s="35" t="s">
        <v>23</v>
      </c>
      <c r="D21" s="35"/>
      <c r="E21" s="15">
        <f>VLOOKUP(C21,RA!B24:D56,3,0)</f>
        <v>205965.54920000001</v>
      </c>
      <c r="F21" s="25">
        <f>VLOOKUP(C21,RA!B25:I60,8,0)</f>
        <v>19619.186900000001</v>
      </c>
      <c r="G21" s="16">
        <f t="shared" si="0"/>
        <v>186346.36230000001</v>
      </c>
      <c r="H21" s="27">
        <f>RA!J25</f>
        <v>9.5254701459558504</v>
      </c>
      <c r="I21" s="20">
        <f>VLOOKUP(B21,RMS!B:D,3,FALSE)</f>
        <v>205965.54832079299</v>
      </c>
      <c r="J21" s="21">
        <f>VLOOKUP(B21,RMS!B:E,4,FALSE)</f>
        <v>186346.36152766799</v>
      </c>
      <c r="K21" s="22">
        <f t="shared" si="1"/>
        <v>8.7920701480470598E-4</v>
      </c>
      <c r="L21" s="22">
        <f t="shared" si="2"/>
        <v>7.7233201591297984E-4</v>
      </c>
    </row>
    <row r="22" spans="1:12" x14ac:dyDescent="0.15">
      <c r="A22" s="38"/>
      <c r="B22" s="12">
        <v>33</v>
      </c>
      <c r="C22" s="35" t="s">
        <v>24</v>
      </c>
      <c r="D22" s="35"/>
      <c r="E22" s="15">
        <f>VLOOKUP(C22,RA!B26:D57,3,0)</f>
        <v>500886.40669999999</v>
      </c>
      <c r="F22" s="25">
        <f>VLOOKUP(C22,RA!B26:I61,8,0)</f>
        <v>107374.15459999999</v>
      </c>
      <c r="G22" s="16">
        <f t="shared" si="0"/>
        <v>393512.25209999998</v>
      </c>
      <c r="H22" s="27">
        <f>RA!J26</f>
        <v>21.436827425087301</v>
      </c>
      <c r="I22" s="20">
        <f>VLOOKUP(B22,RMS!B:D,3,FALSE)</f>
        <v>500886.43289027299</v>
      </c>
      <c r="J22" s="21">
        <f>VLOOKUP(B22,RMS!B:E,4,FALSE)</f>
        <v>393512.17520160298</v>
      </c>
      <c r="K22" s="22">
        <f t="shared" si="1"/>
        <v>-2.6190272998064756E-2</v>
      </c>
      <c r="L22" s="22">
        <f t="shared" si="2"/>
        <v>7.6898397004697472E-2</v>
      </c>
    </row>
    <row r="23" spans="1:12" x14ac:dyDescent="0.15">
      <c r="A23" s="38"/>
      <c r="B23" s="12">
        <v>34</v>
      </c>
      <c r="C23" s="35" t="s">
        <v>25</v>
      </c>
      <c r="D23" s="35"/>
      <c r="E23" s="15">
        <f>VLOOKUP(C23,RA!B26:D58,3,0)</f>
        <v>271360.4094</v>
      </c>
      <c r="F23" s="25">
        <f>VLOOKUP(C23,RA!B27:I62,8,0)</f>
        <v>46029.139600000002</v>
      </c>
      <c r="G23" s="16">
        <f t="shared" si="0"/>
        <v>225331.26980000001</v>
      </c>
      <c r="H23" s="27">
        <f>RA!J27</f>
        <v>16.962363707282901</v>
      </c>
      <c r="I23" s="20">
        <f>VLOOKUP(B23,RMS!B:D,3,FALSE)</f>
        <v>271360.37507667299</v>
      </c>
      <c r="J23" s="21">
        <f>VLOOKUP(B23,RMS!B:E,4,FALSE)</f>
        <v>225331.29318228</v>
      </c>
      <c r="K23" s="22">
        <f t="shared" si="1"/>
        <v>3.4323327010497451E-2</v>
      </c>
      <c r="L23" s="22">
        <f t="shared" si="2"/>
        <v>-2.3382279992802069E-2</v>
      </c>
    </row>
    <row r="24" spans="1:12" x14ac:dyDescent="0.15">
      <c r="A24" s="38"/>
      <c r="B24" s="12">
        <v>35</v>
      </c>
      <c r="C24" s="35" t="s">
        <v>26</v>
      </c>
      <c r="D24" s="35"/>
      <c r="E24" s="15">
        <f>VLOOKUP(C24,RA!B28:D59,3,0)</f>
        <v>754965.05929999996</v>
      </c>
      <c r="F24" s="25">
        <f>VLOOKUP(C24,RA!B28:I63,8,0)</f>
        <v>60708.127500000002</v>
      </c>
      <c r="G24" s="16">
        <f t="shared" si="0"/>
        <v>694256.9317999999</v>
      </c>
      <c r="H24" s="27">
        <f>RA!J28</f>
        <v>8.0411837279315002</v>
      </c>
      <c r="I24" s="20">
        <f>VLOOKUP(B24,RMS!B:D,3,FALSE)</f>
        <v>754965.05948672595</v>
      </c>
      <c r="J24" s="21">
        <f>VLOOKUP(B24,RMS!B:E,4,FALSE)</f>
        <v>694256.93510472297</v>
      </c>
      <c r="K24" s="22">
        <f t="shared" si="1"/>
        <v>-1.8672598525881767E-4</v>
      </c>
      <c r="L24" s="22">
        <f t="shared" si="2"/>
        <v>-3.3047230681404471E-3</v>
      </c>
    </row>
    <row r="25" spans="1:12" x14ac:dyDescent="0.15">
      <c r="A25" s="38"/>
      <c r="B25" s="12">
        <v>36</v>
      </c>
      <c r="C25" s="35" t="s">
        <v>27</v>
      </c>
      <c r="D25" s="35"/>
      <c r="E25" s="15">
        <f>VLOOKUP(C25,RA!B28:D60,3,0)</f>
        <v>623348.61219999997</v>
      </c>
      <c r="F25" s="25">
        <f>VLOOKUP(C25,RA!B29:I64,8,0)</f>
        <v>106294.234</v>
      </c>
      <c r="G25" s="16">
        <f t="shared" si="0"/>
        <v>517054.37819999998</v>
      </c>
      <c r="H25" s="27">
        <f>RA!J29</f>
        <v>17.052132934868201</v>
      </c>
      <c r="I25" s="20">
        <f>VLOOKUP(B25,RMS!B:D,3,FALSE)</f>
        <v>623348.61134070798</v>
      </c>
      <c r="J25" s="21">
        <f>VLOOKUP(B25,RMS!B:E,4,FALSE)</f>
        <v>517054.36608414399</v>
      </c>
      <c r="K25" s="22">
        <f t="shared" si="1"/>
        <v>8.5929199121892452E-4</v>
      </c>
      <c r="L25" s="22">
        <f t="shared" si="2"/>
        <v>1.2115855992306024E-2</v>
      </c>
    </row>
    <row r="26" spans="1:12" x14ac:dyDescent="0.15">
      <c r="A26" s="38"/>
      <c r="B26" s="12">
        <v>37</v>
      </c>
      <c r="C26" s="35" t="s">
        <v>28</v>
      </c>
      <c r="D26" s="35"/>
      <c r="E26" s="15">
        <f>VLOOKUP(C26,RA!B30:D61,3,0)</f>
        <v>881740.63210000005</v>
      </c>
      <c r="F26" s="25">
        <f>VLOOKUP(C26,RA!B30:I65,8,0)</f>
        <v>163032.22829999999</v>
      </c>
      <c r="G26" s="16">
        <f t="shared" si="0"/>
        <v>718708.40380000009</v>
      </c>
      <c r="H26" s="27">
        <f>RA!J30</f>
        <v>18.489816887729699</v>
      </c>
      <c r="I26" s="20">
        <f>VLOOKUP(B26,RMS!B:D,3,FALSE)</f>
        <v>881740.62912920397</v>
      </c>
      <c r="J26" s="21">
        <f>VLOOKUP(B26,RMS!B:E,4,FALSE)</f>
        <v>718708.38698947395</v>
      </c>
      <c r="K26" s="22">
        <f t="shared" si="1"/>
        <v>2.9707960784435272E-3</v>
      </c>
      <c r="L26" s="22">
        <f t="shared" si="2"/>
        <v>1.6810526140034199E-2</v>
      </c>
    </row>
    <row r="27" spans="1:12" x14ac:dyDescent="0.15">
      <c r="A27" s="38"/>
      <c r="B27" s="12">
        <v>38</v>
      </c>
      <c r="C27" s="35" t="s">
        <v>29</v>
      </c>
      <c r="D27" s="35"/>
      <c r="E27" s="15">
        <f>VLOOKUP(C27,RA!B30:D62,3,0)</f>
        <v>651906.20299999998</v>
      </c>
      <c r="F27" s="25">
        <f>VLOOKUP(C27,RA!B31:I66,8,0)</f>
        <v>50600.792500000003</v>
      </c>
      <c r="G27" s="16">
        <f t="shared" si="0"/>
        <v>601305.4105</v>
      </c>
      <c r="H27" s="27">
        <f>RA!J31</f>
        <v>7.7619743863673598</v>
      </c>
      <c r="I27" s="20">
        <f>VLOOKUP(B27,RMS!B:D,3,FALSE)</f>
        <v>651906.24826017697</v>
      </c>
      <c r="J27" s="21">
        <f>VLOOKUP(B27,RMS!B:E,4,FALSE)</f>
        <v>601305.37621415895</v>
      </c>
      <c r="K27" s="22">
        <f t="shared" si="1"/>
        <v>-4.5260176993906498E-2</v>
      </c>
      <c r="L27" s="22">
        <f t="shared" si="2"/>
        <v>3.4285841044038534E-2</v>
      </c>
    </row>
    <row r="28" spans="1:12" x14ac:dyDescent="0.15">
      <c r="A28" s="38"/>
      <c r="B28" s="12">
        <v>39</v>
      </c>
      <c r="C28" s="35" t="s">
        <v>30</v>
      </c>
      <c r="D28" s="35"/>
      <c r="E28" s="15">
        <f>VLOOKUP(C28,RA!B32:D63,3,0)</f>
        <v>153661.39739999999</v>
      </c>
      <c r="F28" s="25">
        <f>VLOOKUP(C28,RA!B32:I67,8,0)</f>
        <v>41208.057699999998</v>
      </c>
      <c r="G28" s="16">
        <f t="shared" si="0"/>
        <v>112453.33969999998</v>
      </c>
      <c r="H28" s="27">
        <f>RA!J32</f>
        <v>26.8174430255442</v>
      </c>
      <c r="I28" s="20">
        <f>VLOOKUP(B28,RMS!B:D,3,FALSE)</f>
        <v>153661.36424738701</v>
      </c>
      <c r="J28" s="21">
        <f>VLOOKUP(B28,RMS!B:E,4,FALSE)</f>
        <v>112453.32342694599</v>
      </c>
      <c r="K28" s="22">
        <f t="shared" si="1"/>
        <v>3.3152612973935902E-2</v>
      </c>
      <c r="L28" s="22">
        <f t="shared" si="2"/>
        <v>1.6273053988697939E-2</v>
      </c>
    </row>
    <row r="29" spans="1:12" x14ac:dyDescent="0.15">
      <c r="A29" s="38"/>
      <c r="B29" s="12">
        <v>40</v>
      </c>
      <c r="C29" s="35" t="s">
        <v>31</v>
      </c>
      <c r="D29" s="35"/>
      <c r="E29" s="15">
        <f>VLOOKUP(C29,RA!B32:D64,3,0)</f>
        <v>15.3848</v>
      </c>
      <c r="F29" s="25">
        <f>VLOOKUP(C29,RA!B33:I68,8,0)</f>
        <v>2.9956</v>
      </c>
      <c r="G29" s="16">
        <f t="shared" si="0"/>
        <v>12.389200000000001</v>
      </c>
      <c r="H29" s="27">
        <f>RA!J33</f>
        <v>19.471166346003798</v>
      </c>
      <c r="I29" s="20">
        <f>VLOOKUP(B29,RMS!B:D,3,FALSE)</f>
        <v>15.3848</v>
      </c>
      <c r="J29" s="21">
        <f>VLOOKUP(B29,RMS!B:E,4,FALSE)</f>
        <v>12.389200000000001</v>
      </c>
      <c r="K29" s="22">
        <f t="shared" si="1"/>
        <v>0</v>
      </c>
      <c r="L29" s="22">
        <f t="shared" si="2"/>
        <v>0</v>
      </c>
    </row>
    <row r="30" spans="1:12" x14ac:dyDescent="0.15">
      <c r="A30" s="38"/>
      <c r="B30" s="12">
        <v>41</v>
      </c>
      <c r="C30" s="35" t="s">
        <v>36</v>
      </c>
      <c r="D30" s="35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38"/>
      <c r="B31" s="12">
        <v>42</v>
      </c>
      <c r="C31" s="35" t="s">
        <v>32</v>
      </c>
      <c r="D31" s="35"/>
      <c r="E31" s="15">
        <f>VLOOKUP(C31,RA!B34:D66,3,0)</f>
        <v>97933.122000000003</v>
      </c>
      <c r="F31" s="25">
        <f>VLOOKUP(C31,RA!B35:I70,8,0)</f>
        <v>9220.9166000000005</v>
      </c>
      <c r="G31" s="16">
        <f t="shared" si="0"/>
        <v>88712.205400000006</v>
      </c>
      <c r="H31" s="27">
        <f>RA!J35</f>
        <v>9.4155239940170592</v>
      </c>
      <c r="I31" s="20">
        <f>VLOOKUP(B31,RMS!B:D,3,FALSE)</f>
        <v>97933.121499999994</v>
      </c>
      <c r="J31" s="21">
        <f>VLOOKUP(B31,RMS!B:E,4,FALSE)</f>
        <v>88712.207500000004</v>
      </c>
      <c r="K31" s="22">
        <f t="shared" si="1"/>
        <v>5.0000000919681042E-4</v>
      </c>
      <c r="L31" s="22">
        <f t="shared" si="2"/>
        <v>-2.0999999978812411E-3</v>
      </c>
    </row>
    <row r="32" spans="1:12" x14ac:dyDescent="0.15">
      <c r="A32" s="38"/>
      <c r="B32" s="12">
        <v>71</v>
      </c>
      <c r="C32" s="35" t="s">
        <v>37</v>
      </c>
      <c r="D32" s="35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38"/>
      <c r="B33" s="12">
        <v>72</v>
      </c>
      <c r="C33" s="35" t="s">
        <v>38</v>
      </c>
      <c r="D33" s="35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38"/>
      <c r="B34" s="12">
        <v>73</v>
      </c>
      <c r="C34" s="35" t="s">
        <v>39</v>
      </c>
      <c r="D34" s="35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38"/>
      <c r="B35" s="12">
        <v>75</v>
      </c>
      <c r="C35" s="35" t="s">
        <v>33</v>
      </c>
      <c r="D35" s="35"/>
      <c r="E35" s="15">
        <f>VLOOKUP(C35,RA!B8:D70,3,0)</f>
        <v>225847.00940000001</v>
      </c>
      <c r="F35" s="25">
        <f>VLOOKUP(C35,RA!B8:I74,8,0)</f>
        <v>12686.182500000001</v>
      </c>
      <c r="G35" s="16">
        <f t="shared" si="0"/>
        <v>213160.82690000001</v>
      </c>
      <c r="H35" s="27">
        <f>RA!J39</f>
        <v>5.6171576208615503</v>
      </c>
      <c r="I35" s="20">
        <f>VLOOKUP(B35,RMS!B:D,3,FALSE)</f>
        <v>225847.008547009</v>
      </c>
      <c r="J35" s="21">
        <f>VLOOKUP(B35,RMS!B:E,4,FALSE)</f>
        <v>213160.82564102599</v>
      </c>
      <c r="K35" s="22">
        <f t="shared" si="1"/>
        <v>8.5299101192504168E-4</v>
      </c>
      <c r="L35" s="22">
        <f t="shared" si="2"/>
        <v>1.2589740217663348E-3</v>
      </c>
    </row>
    <row r="36" spans="1:12" x14ac:dyDescent="0.15">
      <c r="A36" s="38"/>
      <c r="B36" s="12">
        <v>76</v>
      </c>
      <c r="C36" s="35" t="s">
        <v>34</v>
      </c>
      <c r="D36" s="35"/>
      <c r="E36" s="15">
        <f>VLOOKUP(C36,RA!B8:D71,3,0)</f>
        <v>474870.70049999998</v>
      </c>
      <c r="F36" s="25">
        <f>VLOOKUP(C36,RA!B8:I75,8,0)</f>
        <v>31527.461800000001</v>
      </c>
      <c r="G36" s="16">
        <f t="shared" si="0"/>
        <v>443343.23869999999</v>
      </c>
      <c r="H36" s="27">
        <f>RA!J40</f>
        <v>6.6391676232718</v>
      </c>
      <c r="I36" s="20">
        <f>VLOOKUP(B36,RMS!B:D,3,FALSE)</f>
        <v>474870.68939145299</v>
      </c>
      <c r="J36" s="21">
        <f>VLOOKUP(B36,RMS!B:E,4,FALSE)</f>
        <v>443343.23714786302</v>
      </c>
      <c r="K36" s="22">
        <f t="shared" si="1"/>
        <v>1.1108546983450651E-2</v>
      </c>
      <c r="L36" s="22">
        <f t="shared" si="2"/>
        <v>1.5521369641646743E-3</v>
      </c>
    </row>
    <row r="37" spans="1:12" x14ac:dyDescent="0.15">
      <c r="A37" s="38"/>
      <c r="B37" s="12">
        <v>77</v>
      </c>
      <c r="C37" s="35" t="s">
        <v>40</v>
      </c>
      <c r="D37" s="35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38"/>
      <c r="B38" s="12">
        <v>78</v>
      </c>
      <c r="C38" s="35" t="s">
        <v>41</v>
      </c>
      <c r="D38" s="35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x14ac:dyDescent="0.15">
      <c r="A39" s="38"/>
      <c r="B39" s="12">
        <v>99</v>
      </c>
      <c r="C39" s="35" t="s">
        <v>35</v>
      </c>
      <c r="D39" s="35"/>
      <c r="E39" s="15">
        <f>VLOOKUP(C39,RA!B8:D74,3,0)</f>
        <v>27686.452600000001</v>
      </c>
      <c r="F39" s="25">
        <f>VLOOKUP(C39,RA!B8:I78,8,0)</f>
        <v>2531.6441</v>
      </c>
      <c r="G39" s="16">
        <f t="shared" si="0"/>
        <v>25154.808499999999</v>
      </c>
      <c r="H39" s="27">
        <f>RA!J43</f>
        <v>9.1439814864544999</v>
      </c>
      <c r="I39" s="20">
        <f>VLOOKUP(B39,RMS!B:D,3,FALSE)</f>
        <v>27686.4524619923</v>
      </c>
      <c r="J39" s="21">
        <f>VLOOKUP(B39,RMS!B:E,4,FALSE)</f>
        <v>25154.8079419106</v>
      </c>
      <c r="K39" s="22">
        <f t="shared" si="1"/>
        <v>1.3800770102534443E-4</v>
      </c>
      <c r="L39" s="22">
        <f t="shared" si="2"/>
        <v>5.5808939941925928E-4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sqref="A1:W43"/>
    </sheetView>
  </sheetViews>
  <sheetFormatPr defaultRowHeight="11.25" x14ac:dyDescent="0.1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6" width="9.25" style="34" bestFit="1" customWidth="1"/>
    <col min="17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54" t="s">
        <v>47</v>
      </c>
      <c r="W1" s="41"/>
    </row>
    <row r="2" spans="1:23" ht="12.75" x14ac:dyDescent="0.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54"/>
      <c r="W2" s="41"/>
    </row>
    <row r="3" spans="1:23" ht="23.25" thickBo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55" t="s">
        <v>48</v>
      </c>
      <c r="W3" s="41"/>
    </row>
    <row r="4" spans="1:23" ht="15" thickTop="1" thickBot="1" x14ac:dyDescent="0.2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53"/>
      <c r="W4" s="41"/>
    </row>
    <row r="5" spans="1:23" ht="15" thickTop="1" thickBot="1" x14ac:dyDescent="0.25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 x14ac:dyDescent="0.2">
      <c r="A6" s="61" t="s">
        <v>3</v>
      </c>
      <c r="B6" s="42" t="s">
        <v>4</v>
      </c>
      <c r="C6" s="43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 x14ac:dyDescent="0.2">
      <c r="A7" s="44" t="s">
        <v>5</v>
      </c>
      <c r="B7" s="45"/>
      <c r="C7" s="46"/>
      <c r="D7" s="63">
        <v>15848487.8029</v>
      </c>
      <c r="E7" s="63">
        <v>14837866</v>
      </c>
      <c r="F7" s="64">
        <v>106.8110994054</v>
      </c>
      <c r="G7" s="63">
        <v>11867751.7816</v>
      </c>
      <c r="H7" s="64">
        <v>33.542461070611601</v>
      </c>
      <c r="I7" s="63">
        <v>802776.96230000001</v>
      </c>
      <c r="J7" s="64">
        <v>5.0653221448238499</v>
      </c>
      <c r="K7" s="63">
        <v>1667544.7779999999</v>
      </c>
      <c r="L7" s="64">
        <v>14.051058774126</v>
      </c>
      <c r="M7" s="64">
        <v>-0.51858746290290003</v>
      </c>
      <c r="N7" s="63">
        <v>91049539.196500003</v>
      </c>
      <c r="O7" s="63">
        <v>1702058499.6745999</v>
      </c>
      <c r="P7" s="63">
        <v>903178</v>
      </c>
      <c r="Q7" s="63">
        <v>960735</v>
      </c>
      <c r="R7" s="64">
        <v>-5.9909340244708504</v>
      </c>
      <c r="S7" s="63">
        <v>17.5474688299538</v>
      </c>
      <c r="T7" s="63">
        <v>17.094160026750298</v>
      </c>
      <c r="U7" s="65">
        <v>2.5833287273297998</v>
      </c>
      <c r="V7" s="53"/>
      <c r="W7" s="53"/>
    </row>
    <row r="8" spans="1:23" ht="14.25" thickBot="1" x14ac:dyDescent="0.2">
      <c r="A8" s="47">
        <v>41703</v>
      </c>
      <c r="B8" s="50" t="s">
        <v>6</v>
      </c>
      <c r="C8" s="51"/>
      <c r="D8" s="66">
        <v>716826.82039999997</v>
      </c>
      <c r="E8" s="66">
        <v>674329</v>
      </c>
      <c r="F8" s="67">
        <v>106.30223828427999</v>
      </c>
      <c r="G8" s="66">
        <v>572573.50190000003</v>
      </c>
      <c r="H8" s="67">
        <v>25.193851622772701</v>
      </c>
      <c r="I8" s="66">
        <v>-72192.065600000002</v>
      </c>
      <c r="J8" s="67">
        <v>-10.071060895812399</v>
      </c>
      <c r="K8" s="66">
        <v>128762.258</v>
      </c>
      <c r="L8" s="67">
        <v>22.488336881242599</v>
      </c>
      <c r="M8" s="67">
        <v>-1.56066169327351</v>
      </c>
      <c r="N8" s="66">
        <v>4425576.4926000005</v>
      </c>
      <c r="O8" s="66">
        <v>71452608.034899995</v>
      </c>
      <c r="P8" s="66">
        <v>39335</v>
      </c>
      <c r="Q8" s="66">
        <v>43493</v>
      </c>
      <c r="R8" s="67">
        <v>-9.5601591060630504</v>
      </c>
      <c r="S8" s="66">
        <v>18.223638500063601</v>
      </c>
      <c r="T8" s="66">
        <v>18.133193228795399</v>
      </c>
      <c r="U8" s="68">
        <v>0.49630742657565802</v>
      </c>
      <c r="V8" s="53"/>
      <c r="W8" s="53"/>
    </row>
    <row r="9" spans="1:23" ht="12" customHeight="1" thickBot="1" x14ac:dyDescent="0.2">
      <c r="A9" s="48"/>
      <c r="B9" s="50" t="s">
        <v>7</v>
      </c>
      <c r="C9" s="51"/>
      <c r="D9" s="66">
        <v>106253.4161</v>
      </c>
      <c r="E9" s="66">
        <v>96536</v>
      </c>
      <c r="F9" s="67">
        <v>110.066106012265</v>
      </c>
      <c r="G9" s="66">
        <v>79280.983399999997</v>
      </c>
      <c r="H9" s="67">
        <v>34.0213144984778</v>
      </c>
      <c r="I9" s="66">
        <v>22380.375899999999</v>
      </c>
      <c r="J9" s="67">
        <v>21.0632059857132</v>
      </c>
      <c r="K9" s="66">
        <v>15594.445599999999</v>
      </c>
      <c r="L9" s="67">
        <v>19.669843802669099</v>
      </c>
      <c r="M9" s="67">
        <v>0.435150467933275</v>
      </c>
      <c r="N9" s="66">
        <v>741633.2953</v>
      </c>
      <c r="O9" s="66">
        <v>11972460.9099</v>
      </c>
      <c r="P9" s="66">
        <v>7335</v>
      </c>
      <c r="Q9" s="66">
        <v>7900</v>
      </c>
      <c r="R9" s="67">
        <v>-7.1518987341772204</v>
      </c>
      <c r="S9" s="66">
        <v>14.4858099659168</v>
      </c>
      <c r="T9" s="66">
        <v>14.169389189873399</v>
      </c>
      <c r="U9" s="68">
        <v>2.18434990371899</v>
      </c>
      <c r="V9" s="53"/>
      <c r="W9" s="53"/>
    </row>
    <row r="10" spans="1:23" ht="14.25" thickBot="1" x14ac:dyDescent="0.2">
      <c r="A10" s="48"/>
      <c r="B10" s="50" t="s">
        <v>8</v>
      </c>
      <c r="C10" s="51"/>
      <c r="D10" s="66">
        <v>118633.60830000001</v>
      </c>
      <c r="E10" s="66">
        <v>125697</v>
      </c>
      <c r="F10" s="67">
        <v>94.380620301200494</v>
      </c>
      <c r="G10" s="66">
        <v>109147.1059</v>
      </c>
      <c r="H10" s="67">
        <v>8.6914832251177501</v>
      </c>
      <c r="I10" s="66">
        <v>30396.7147</v>
      </c>
      <c r="J10" s="67">
        <v>25.622346934886199</v>
      </c>
      <c r="K10" s="66">
        <v>22117.0533</v>
      </c>
      <c r="L10" s="67">
        <v>20.2635270240363</v>
      </c>
      <c r="M10" s="67">
        <v>0.37435644286302799</v>
      </c>
      <c r="N10" s="66">
        <v>807573.35179999995</v>
      </c>
      <c r="O10" s="66">
        <v>17192937.1437</v>
      </c>
      <c r="P10" s="66">
        <v>87329</v>
      </c>
      <c r="Q10" s="66">
        <v>92499</v>
      </c>
      <c r="R10" s="67">
        <v>-5.5892496135093399</v>
      </c>
      <c r="S10" s="66">
        <v>1.35846749991412</v>
      </c>
      <c r="T10" s="66">
        <v>1.31412822084563</v>
      </c>
      <c r="U10" s="68">
        <v>3.2639190169283001</v>
      </c>
      <c r="V10" s="53"/>
      <c r="W10" s="53"/>
    </row>
    <row r="11" spans="1:23" ht="14.25" thickBot="1" x14ac:dyDescent="0.2">
      <c r="A11" s="48"/>
      <c r="B11" s="50" t="s">
        <v>9</v>
      </c>
      <c r="C11" s="51"/>
      <c r="D11" s="66">
        <v>73497.705300000001</v>
      </c>
      <c r="E11" s="66">
        <v>51730</v>
      </c>
      <c r="F11" s="67">
        <v>142.07946124105899</v>
      </c>
      <c r="G11" s="66">
        <v>44121.188000000002</v>
      </c>
      <c r="H11" s="67">
        <v>66.581428632429393</v>
      </c>
      <c r="I11" s="66">
        <v>11691.0278</v>
      </c>
      <c r="J11" s="67">
        <v>15.906656884429299</v>
      </c>
      <c r="K11" s="66">
        <v>8734.5488000000005</v>
      </c>
      <c r="L11" s="67">
        <v>19.796721702053901</v>
      </c>
      <c r="M11" s="67">
        <v>0.33848102148104098</v>
      </c>
      <c r="N11" s="66">
        <v>482625.77350000001</v>
      </c>
      <c r="O11" s="66">
        <v>7679342.4685000004</v>
      </c>
      <c r="P11" s="66">
        <v>5134</v>
      </c>
      <c r="Q11" s="66">
        <v>5925</v>
      </c>
      <c r="R11" s="67">
        <v>-13.350210970464101</v>
      </c>
      <c r="S11" s="66">
        <v>14.315875594078699</v>
      </c>
      <c r="T11" s="66">
        <v>12.4027953248945</v>
      </c>
      <c r="U11" s="68">
        <v>13.363347960186699</v>
      </c>
      <c r="V11" s="53"/>
      <c r="W11" s="53"/>
    </row>
    <row r="12" spans="1:23" ht="14.25" thickBot="1" x14ac:dyDescent="0.2">
      <c r="A12" s="48"/>
      <c r="B12" s="50" t="s">
        <v>10</v>
      </c>
      <c r="C12" s="51"/>
      <c r="D12" s="66">
        <v>160235.4479</v>
      </c>
      <c r="E12" s="66">
        <v>158802</v>
      </c>
      <c r="F12" s="67">
        <v>100.90266363144001</v>
      </c>
      <c r="G12" s="66">
        <v>159736.50459999999</v>
      </c>
      <c r="H12" s="67">
        <v>0.31235396145008498</v>
      </c>
      <c r="I12" s="66">
        <v>21812.495500000001</v>
      </c>
      <c r="J12" s="67">
        <v>13.6127778128175</v>
      </c>
      <c r="K12" s="66">
        <v>19544.429400000001</v>
      </c>
      <c r="L12" s="67">
        <v>12.235418227625299</v>
      </c>
      <c r="M12" s="67">
        <v>0.116046677730075</v>
      </c>
      <c r="N12" s="66">
        <v>966359.25040000002</v>
      </c>
      <c r="O12" s="66">
        <v>20454655.8125</v>
      </c>
      <c r="P12" s="66">
        <v>1850</v>
      </c>
      <c r="Q12" s="66">
        <v>1902</v>
      </c>
      <c r="R12" s="67">
        <v>-2.7339642481598401</v>
      </c>
      <c r="S12" s="66">
        <v>86.613755621621607</v>
      </c>
      <c r="T12" s="66">
        <v>86.923770662460598</v>
      </c>
      <c r="U12" s="68">
        <v>-0.35792818197753301</v>
      </c>
      <c r="V12" s="53"/>
      <c r="W12" s="53"/>
    </row>
    <row r="13" spans="1:23" ht="14.25" thickBot="1" x14ac:dyDescent="0.2">
      <c r="A13" s="48"/>
      <c r="B13" s="50" t="s">
        <v>11</v>
      </c>
      <c r="C13" s="51"/>
      <c r="D13" s="66">
        <v>346965.71500000003</v>
      </c>
      <c r="E13" s="66">
        <v>275372</v>
      </c>
      <c r="F13" s="67">
        <v>125.99890874889201</v>
      </c>
      <c r="G13" s="66">
        <v>280455.43469999998</v>
      </c>
      <c r="H13" s="67">
        <v>23.7150976842881</v>
      </c>
      <c r="I13" s="66">
        <v>54687.659699999997</v>
      </c>
      <c r="J13" s="67">
        <v>15.7616897969299</v>
      </c>
      <c r="K13" s="66">
        <v>51073.4804</v>
      </c>
      <c r="L13" s="67">
        <v>18.2109077168117</v>
      </c>
      <c r="M13" s="67">
        <v>7.0764304129938005E-2</v>
      </c>
      <c r="N13" s="66">
        <v>2155635.4065</v>
      </c>
      <c r="O13" s="66">
        <v>33163687.671100002</v>
      </c>
      <c r="P13" s="66">
        <v>13816</v>
      </c>
      <c r="Q13" s="66">
        <v>15676</v>
      </c>
      <c r="R13" s="67">
        <v>-11.865271752998201</v>
      </c>
      <c r="S13" s="66">
        <v>25.113326215981498</v>
      </c>
      <c r="T13" s="66">
        <v>24.660255262822201</v>
      </c>
      <c r="U13" s="68">
        <v>1.80410571368677</v>
      </c>
      <c r="V13" s="53"/>
      <c r="W13" s="53"/>
    </row>
    <row r="14" spans="1:23" ht="14.25" thickBot="1" x14ac:dyDescent="0.2">
      <c r="A14" s="48"/>
      <c r="B14" s="50" t="s">
        <v>12</v>
      </c>
      <c r="C14" s="51"/>
      <c r="D14" s="66">
        <v>125784.0511</v>
      </c>
      <c r="E14" s="66">
        <v>130115</v>
      </c>
      <c r="F14" s="67">
        <v>96.671445336817399</v>
      </c>
      <c r="G14" s="66">
        <v>125620.3547</v>
      </c>
      <c r="H14" s="67">
        <v>0.13031041059461401</v>
      </c>
      <c r="I14" s="66">
        <v>18804.012999999999</v>
      </c>
      <c r="J14" s="67">
        <v>14.9494413922561</v>
      </c>
      <c r="K14" s="66">
        <v>12236.174300000001</v>
      </c>
      <c r="L14" s="67">
        <v>9.74059843185589</v>
      </c>
      <c r="M14" s="67">
        <v>0.53675589599929097</v>
      </c>
      <c r="N14" s="66">
        <v>741091.75080000004</v>
      </c>
      <c r="O14" s="66">
        <v>14908325.4265</v>
      </c>
      <c r="P14" s="66">
        <v>2293</v>
      </c>
      <c r="Q14" s="66">
        <v>2378</v>
      </c>
      <c r="R14" s="67">
        <v>-3.5744322960471</v>
      </c>
      <c r="S14" s="66">
        <v>54.8556699084169</v>
      </c>
      <c r="T14" s="66">
        <v>54.2349861648444</v>
      </c>
      <c r="U14" s="68">
        <v>1.13148512197328</v>
      </c>
      <c r="V14" s="53"/>
      <c r="W14" s="53"/>
    </row>
    <row r="15" spans="1:23" ht="14.25" thickBot="1" x14ac:dyDescent="0.2">
      <c r="A15" s="48"/>
      <c r="B15" s="50" t="s">
        <v>13</v>
      </c>
      <c r="C15" s="51"/>
      <c r="D15" s="66">
        <v>125432.44990000001</v>
      </c>
      <c r="E15" s="66">
        <v>76917</v>
      </c>
      <c r="F15" s="67">
        <v>163.07506780035601</v>
      </c>
      <c r="G15" s="66">
        <v>67606.043600000005</v>
      </c>
      <c r="H15" s="67">
        <v>85.534374178346397</v>
      </c>
      <c r="I15" s="66">
        <v>-13231.77</v>
      </c>
      <c r="J15" s="67">
        <v>-10.5489209614808</v>
      </c>
      <c r="K15" s="66">
        <v>11805.16</v>
      </c>
      <c r="L15" s="67">
        <v>17.461693321157501</v>
      </c>
      <c r="M15" s="67">
        <v>-2.1208463078856998</v>
      </c>
      <c r="N15" s="66">
        <v>803704.13740000001</v>
      </c>
      <c r="O15" s="66">
        <v>10641568.4549</v>
      </c>
      <c r="P15" s="66">
        <v>5640</v>
      </c>
      <c r="Q15" s="66">
        <v>6778</v>
      </c>
      <c r="R15" s="67">
        <v>-16.7896134552965</v>
      </c>
      <c r="S15" s="66">
        <v>22.2397960815603</v>
      </c>
      <c r="T15" s="66">
        <v>21.013809825907298</v>
      </c>
      <c r="U15" s="68">
        <v>5.51257867273989</v>
      </c>
      <c r="V15" s="53"/>
      <c r="W15" s="53"/>
    </row>
    <row r="16" spans="1:23" ht="14.25" thickBot="1" x14ac:dyDescent="0.2">
      <c r="A16" s="48"/>
      <c r="B16" s="50" t="s">
        <v>14</v>
      </c>
      <c r="C16" s="51"/>
      <c r="D16" s="66">
        <v>600218.95990000002</v>
      </c>
      <c r="E16" s="66">
        <v>581027</v>
      </c>
      <c r="F16" s="67">
        <v>103.303109821058</v>
      </c>
      <c r="G16" s="66">
        <v>450777.3345</v>
      </c>
      <c r="H16" s="67">
        <v>33.151983021897003</v>
      </c>
      <c r="I16" s="66">
        <v>41478.743399999999</v>
      </c>
      <c r="J16" s="67">
        <v>6.9106019921314399</v>
      </c>
      <c r="K16" s="66">
        <v>48125.160900000003</v>
      </c>
      <c r="L16" s="67">
        <v>10.676038304672099</v>
      </c>
      <c r="M16" s="67">
        <v>-0.138106914879946</v>
      </c>
      <c r="N16" s="66">
        <v>3656457.6735</v>
      </c>
      <c r="O16" s="66">
        <v>83539427.531100005</v>
      </c>
      <c r="P16" s="66">
        <v>36665</v>
      </c>
      <c r="Q16" s="66">
        <v>37486</v>
      </c>
      <c r="R16" s="67">
        <v>-2.1901509897028202</v>
      </c>
      <c r="S16" s="66">
        <v>16.370352104186601</v>
      </c>
      <c r="T16" s="66">
        <v>16.064703697380398</v>
      </c>
      <c r="U16" s="68">
        <v>1.86708511130944</v>
      </c>
      <c r="V16" s="53"/>
      <c r="W16" s="53"/>
    </row>
    <row r="17" spans="1:23" ht="12" thickBot="1" x14ac:dyDescent="0.2">
      <c r="A17" s="48"/>
      <c r="B17" s="50" t="s">
        <v>15</v>
      </c>
      <c r="C17" s="51"/>
      <c r="D17" s="66">
        <v>544321.92059999995</v>
      </c>
      <c r="E17" s="66">
        <v>461856</v>
      </c>
      <c r="F17" s="67">
        <v>117.855331661817</v>
      </c>
      <c r="G17" s="66">
        <v>375154.1398</v>
      </c>
      <c r="H17" s="67">
        <v>45.092873262756903</v>
      </c>
      <c r="I17" s="66">
        <v>40054.177900000002</v>
      </c>
      <c r="J17" s="67">
        <v>7.3585458134496502</v>
      </c>
      <c r="K17" s="66">
        <v>56568.399599999997</v>
      </c>
      <c r="L17" s="67">
        <v>15.0787086156526</v>
      </c>
      <c r="M17" s="67">
        <v>-0.29193369119107998</v>
      </c>
      <c r="N17" s="66">
        <v>2714408.5677999998</v>
      </c>
      <c r="O17" s="66">
        <v>106750730.9323</v>
      </c>
      <c r="P17" s="66">
        <v>10433</v>
      </c>
      <c r="Q17" s="66">
        <v>10833</v>
      </c>
      <c r="R17" s="67">
        <v>-3.6924213052709298</v>
      </c>
      <c r="S17" s="66">
        <v>52.173096961564298</v>
      </c>
      <c r="T17" s="66">
        <v>49.325020003692401</v>
      </c>
      <c r="U17" s="68">
        <v>5.45889955501399</v>
      </c>
      <c r="V17" s="52"/>
      <c r="W17" s="52"/>
    </row>
    <row r="18" spans="1:23" ht="12" thickBot="1" x14ac:dyDescent="0.2">
      <c r="A18" s="48"/>
      <c r="B18" s="50" t="s">
        <v>16</v>
      </c>
      <c r="C18" s="51"/>
      <c r="D18" s="66">
        <v>1599198.6311999999</v>
      </c>
      <c r="E18" s="66">
        <v>1379431</v>
      </c>
      <c r="F18" s="67">
        <v>115.931759631326</v>
      </c>
      <c r="G18" s="66">
        <v>1142779.8041999999</v>
      </c>
      <c r="H18" s="67">
        <v>39.939350111241701</v>
      </c>
      <c r="I18" s="66">
        <v>216832.89540000001</v>
      </c>
      <c r="J18" s="67">
        <v>13.558846985586399</v>
      </c>
      <c r="K18" s="66">
        <v>177310.1931</v>
      </c>
      <c r="L18" s="67">
        <v>15.5156918636767</v>
      </c>
      <c r="M18" s="67">
        <v>0.22290146781189199</v>
      </c>
      <c r="N18" s="66">
        <v>10228450.310699999</v>
      </c>
      <c r="O18" s="66">
        <v>251697017.05970001</v>
      </c>
      <c r="P18" s="66">
        <v>83454</v>
      </c>
      <c r="Q18" s="66">
        <v>89379</v>
      </c>
      <c r="R18" s="67">
        <v>-6.62907394354378</v>
      </c>
      <c r="S18" s="66">
        <v>19.162636077359998</v>
      </c>
      <c r="T18" s="66">
        <v>19.055638820080802</v>
      </c>
      <c r="U18" s="68">
        <v>0.55836397898104295</v>
      </c>
      <c r="V18" s="52"/>
      <c r="W18" s="52"/>
    </row>
    <row r="19" spans="1:23" ht="12" thickBot="1" x14ac:dyDescent="0.2">
      <c r="A19" s="48"/>
      <c r="B19" s="50" t="s">
        <v>17</v>
      </c>
      <c r="C19" s="51"/>
      <c r="D19" s="66">
        <v>1216284.7705000001</v>
      </c>
      <c r="E19" s="66">
        <v>533093</v>
      </c>
      <c r="F19" s="67">
        <v>228.156207359691</v>
      </c>
      <c r="G19" s="66">
        <v>514775.40389999998</v>
      </c>
      <c r="H19" s="67">
        <v>136.274841665954</v>
      </c>
      <c r="I19" s="66">
        <v>73548.995200000005</v>
      </c>
      <c r="J19" s="67">
        <v>6.0470209759976603</v>
      </c>
      <c r="K19" s="66">
        <v>69009.644100000005</v>
      </c>
      <c r="L19" s="67">
        <v>13.4057772724133</v>
      </c>
      <c r="M19" s="67">
        <v>6.5778503268646996E-2</v>
      </c>
      <c r="N19" s="66">
        <v>4480474.0281999996</v>
      </c>
      <c r="O19" s="66">
        <v>73690211.064400002</v>
      </c>
      <c r="P19" s="66">
        <v>19544</v>
      </c>
      <c r="Q19" s="66">
        <v>18785</v>
      </c>
      <c r="R19" s="67">
        <v>4.0404578120841101</v>
      </c>
      <c r="S19" s="66">
        <v>62.233154446377398</v>
      </c>
      <c r="T19" s="66">
        <v>37.128684599414399</v>
      </c>
      <c r="U19" s="68">
        <v>40.339381910319197</v>
      </c>
      <c r="V19" s="52"/>
      <c r="W19" s="52"/>
    </row>
    <row r="20" spans="1:23" ht="12" thickBot="1" x14ac:dyDescent="0.2">
      <c r="A20" s="48"/>
      <c r="B20" s="50" t="s">
        <v>18</v>
      </c>
      <c r="C20" s="51"/>
      <c r="D20" s="66">
        <v>992971.44369999995</v>
      </c>
      <c r="E20" s="66">
        <v>602848</v>
      </c>
      <c r="F20" s="67">
        <v>164.71340100655601</v>
      </c>
      <c r="G20" s="66">
        <v>603506.61679999996</v>
      </c>
      <c r="H20" s="67">
        <v>64.533646534826204</v>
      </c>
      <c r="I20" s="66">
        <v>53924.641499999998</v>
      </c>
      <c r="J20" s="67">
        <v>5.4306336644552999</v>
      </c>
      <c r="K20" s="66">
        <v>65465.901899999997</v>
      </c>
      <c r="L20" s="67">
        <v>10.8475864352777</v>
      </c>
      <c r="M20" s="67">
        <v>-0.17629422439836601</v>
      </c>
      <c r="N20" s="66">
        <v>5596688.2346000001</v>
      </c>
      <c r="O20" s="66">
        <v>102511201.0995</v>
      </c>
      <c r="P20" s="66">
        <v>38962</v>
      </c>
      <c r="Q20" s="66">
        <v>42821</v>
      </c>
      <c r="R20" s="67">
        <v>-9.01193339716494</v>
      </c>
      <c r="S20" s="66">
        <v>25.485638409219199</v>
      </c>
      <c r="T20" s="66">
        <v>25.324169599028501</v>
      </c>
      <c r="U20" s="68">
        <v>0.63356784553732304</v>
      </c>
      <c r="V20" s="52"/>
      <c r="W20" s="52"/>
    </row>
    <row r="21" spans="1:23" ht="12" thickBot="1" x14ac:dyDescent="0.2">
      <c r="A21" s="48"/>
      <c r="B21" s="50" t="s">
        <v>19</v>
      </c>
      <c r="C21" s="51"/>
      <c r="D21" s="66">
        <v>378721.63660000003</v>
      </c>
      <c r="E21" s="66">
        <v>303413</v>
      </c>
      <c r="F21" s="67">
        <v>124.820504263166</v>
      </c>
      <c r="G21" s="66">
        <v>268686.68459999998</v>
      </c>
      <c r="H21" s="67">
        <v>40.952886133457497</v>
      </c>
      <c r="I21" s="66">
        <v>48759.016499999998</v>
      </c>
      <c r="J21" s="67">
        <v>12.874631863586499</v>
      </c>
      <c r="K21" s="66">
        <v>50486.868799999997</v>
      </c>
      <c r="L21" s="67">
        <v>18.790238479871402</v>
      </c>
      <c r="M21" s="67">
        <v>-3.4223796029909E-2</v>
      </c>
      <c r="N21" s="66">
        <v>2305174.0136000002</v>
      </c>
      <c r="O21" s="66">
        <v>42475836.659100004</v>
      </c>
      <c r="P21" s="66">
        <v>35075</v>
      </c>
      <c r="Q21" s="66">
        <v>38760</v>
      </c>
      <c r="R21" s="67">
        <v>-9.5072239422084692</v>
      </c>
      <c r="S21" s="66">
        <v>10.797480729864599</v>
      </c>
      <c r="T21" s="66">
        <v>10.843137840557301</v>
      </c>
      <c r="U21" s="68">
        <v>-0.42284966127715001</v>
      </c>
      <c r="V21" s="52"/>
      <c r="W21" s="52"/>
    </row>
    <row r="22" spans="1:23" ht="12" thickBot="1" x14ac:dyDescent="0.2">
      <c r="A22" s="48"/>
      <c r="B22" s="50" t="s">
        <v>20</v>
      </c>
      <c r="C22" s="51"/>
      <c r="D22" s="66">
        <v>984821.82880000002</v>
      </c>
      <c r="E22" s="66">
        <v>812689</v>
      </c>
      <c r="F22" s="67">
        <v>121.180651983723</v>
      </c>
      <c r="G22" s="66">
        <v>677199.99430000002</v>
      </c>
      <c r="H22" s="67">
        <v>45.425551844249298</v>
      </c>
      <c r="I22" s="66">
        <v>98707.970199999996</v>
      </c>
      <c r="J22" s="67">
        <v>10.0229267176455</v>
      </c>
      <c r="K22" s="66">
        <v>87499.074699999997</v>
      </c>
      <c r="L22" s="67">
        <v>12.920714033738999</v>
      </c>
      <c r="M22" s="67">
        <v>0.12810301752825301</v>
      </c>
      <c r="N22" s="66">
        <v>6330857.9208000004</v>
      </c>
      <c r="O22" s="66">
        <v>111691990.3662</v>
      </c>
      <c r="P22" s="66">
        <v>61970</v>
      </c>
      <c r="Q22" s="66">
        <v>65908</v>
      </c>
      <c r="R22" s="67">
        <v>-5.9749954482005299</v>
      </c>
      <c r="S22" s="66">
        <v>15.891912680329201</v>
      </c>
      <c r="T22" s="66">
        <v>16.294237462826999</v>
      </c>
      <c r="U22" s="68">
        <v>-2.5316322244570002</v>
      </c>
      <c r="V22" s="52"/>
      <c r="W22" s="52"/>
    </row>
    <row r="23" spans="1:23" ht="12" thickBot="1" x14ac:dyDescent="0.2">
      <c r="A23" s="48"/>
      <c r="B23" s="50" t="s">
        <v>21</v>
      </c>
      <c r="C23" s="51"/>
      <c r="D23" s="66">
        <v>2655720.068</v>
      </c>
      <c r="E23" s="66">
        <v>2576197</v>
      </c>
      <c r="F23" s="67">
        <v>103.086839554584</v>
      </c>
      <c r="G23" s="66">
        <v>2181565.6446000002</v>
      </c>
      <c r="H23" s="67">
        <v>21.734593436308799</v>
      </c>
      <c r="I23" s="66">
        <v>171057.10140000001</v>
      </c>
      <c r="J23" s="67">
        <v>6.4410817789550299</v>
      </c>
      <c r="K23" s="66">
        <v>282137.4142</v>
      </c>
      <c r="L23" s="67">
        <v>12.932795073041699</v>
      </c>
      <c r="M23" s="67">
        <v>-0.39370996971446698</v>
      </c>
      <c r="N23" s="66">
        <v>15170370.1965</v>
      </c>
      <c r="O23" s="66">
        <v>203542371.55109999</v>
      </c>
      <c r="P23" s="66">
        <v>85396</v>
      </c>
      <c r="Q23" s="66">
        <v>90694</v>
      </c>
      <c r="R23" s="67">
        <v>-5.8416212759388699</v>
      </c>
      <c r="S23" s="66">
        <v>31.098881305915999</v>
      </c>
      <c r="T23" s="66">
        <v>33.005456674090901</v>
      </c>
      <c r="U23" s="68">
        <v>-6.1306879479688696</v>
      </c>
      <c r="V23" s="52"/>
      <c r="W23" s="52"/>
    </row>
    <row r="24" spans="1:23" ht="12" thickBot="1" x14ac:dyDescent="0.2">
      <c r="A24" s="48"/>
      <c r="B24" s="50" t="s">
        <v>22</v>
      </c>
      <c r="C24" s="51"/>
      <c r="D24" s="66">
        <v>232412.391</v>
      </c>
      <c r="E24" s="66">
        <v>215944</v>
      </c>
      <c r="F24" s="67">
        <v>107.62623226392</v>
      </c>
      <c r="G24" s="66">
        <v>188625.34229999999</v>
      </c>
      <c r="H24" s="67">
        <v>23.213767655015701</v>
      </c>
      <c r="I24" s="66">
        <v>-666770.15190000006</v>
      </c>
      <c r="J24" s="67">
        <v>-286.89096524978299</v>
      </c>
      <c r="K24" s="66">
        <v>27422.531900000002</v>
      </c>
      <c r="L24" s="67">
        <v>14.5380952345129</v>
      </c>
      <c r="M24" s="67">
        <v>-25.3146823324509</v>
      </c>
      <c r="N24" s="66">
        <v>1378936.6947000001</v>
      </c>
      <c r="O24" s="66">
        <v>27928917.4767</v>
      </c>
      <c r="P24" s="66">
        <v>26945</v>
      </c>
      <c r="Q24" s="66">
        <v>28580</v>
      </c>
      <c r="R24" s="67">
        <v>-5.7207837648705402</v>
      </c>
      <c r="S24" s="66">
        <v>8.6254366672852107</v>
      </c>
      <c r="T24" s="66">
        <v>8.5650766095171402</v>
      </c>
      <c r="U24" s="68">
        <v>0.69979132763214702</v>
      </c>
      <c r="V24" s="52"/>
      <c r="W24" s="52"/>
    </row>
    <row r="25" spans="1:23" ht="12" thickBot="1" x14ac:dyDescent="0.2">
      <c r="A25" s="48"/>
      <c r="B25" s="50" t="s">
        <v>23</v>
      </c>
      <c r="C25" s="51"/>
      <c r="D25" s="66">
        <v>205965.54920000001</v>
      </c>
      <c r="E25" s="66">
        <v>152020</v>
      </c>
      <c r="F25" s="67">
        <v>135.48582370740701</v>
      </c>
      <c r="G25" s="66">
        <v>122708.18799999999</v>
      </c>
      <c r="H25" s="67">
        <v>67.8498823566688</v>
      </c>
      <c r="I25" s="66">
        <v>19619.186900000001</v>
      </c>
      <c r="J25" s="67">
        <v>9.5254701459558504</v>
      </c>
      <c r="K25" s="66">
        <v>15432.939399999999</v>
      </c>
      <c r="L25" s="67">
        <v>12.5769434391778</v>
      </c>
      <c r="M25" s="67">
        <v>0.27125406194493301</v>
      </c>
      <c r="N25" s="66">
        <v>1242380.702</v>
      </c>
      <c r="O25" s="66">
        <v>31501397.452399999</v>
      </c>
      <c r="P25" s="66">
        <v>15329</v>
      </c>
      <c r="Q25" s="66">
        <v>16561</v>
      </c>
      <c r="R25" s="67">
        <v>-7.4391643016726103</v>
      </c>
      <c r="S25" s="66">
        <v>13.4363330419466</v>
      </c>
      <c r="T25" s="66">
        <v>13.302403604854799</v>
      </c>
      <c r="U25" s="68">
        <v>0.99677074595982496</v>
      </c>
      <c r="V25" s="52"/>
      <c r="W25" s="52"/>
    </row>
    <row r="26" spans="1:23" ht="12" thickBot="1" x14ac:dyDescent="0.2">
      <c r="A26" s="48"/>
      <c r="B26" s="50" t="s">
        <v>24</v>
      </c>
      <c r="C26" s="51"/>
      <c r="D26" s="66">
        <v>500886.40669999999</v>
      </c>
      <c r="E26" s="66">
        <v>398658</v>
      </c>
      <c r="F26" s="67">
        <v>125.643134390881</v>
      </c>
      <c r="G26" s="66">
        <v>389993.17060000001</v>
      </c>
      <c r="H26" s="67">
        <v>28.434661029933402</v>
      </c>
      <c r="I26" s="66">
        <v>107374.15459999999</v>
      </c>
      <c r="J26" s="67">
        <v>21.436827425087301</v>
      </c>
      <c r="K26" s="66">
        <v>74455.6005</v>
      </c>
      <c r="L26" s="67">
        <v>19.091513932269901</v>
      </c>
      <c r="M26" s="67">
        <v>0.44212327721404898</v>
      </c>
      <c r="N26" s="66">
        <v>2732091.1069</v>
      </c>
      <c r="O26" s="66">
        <v>55837094.859200001</v>
      </c>
      <c r="P26" s="66">
        <v>39460</v>
      </c>
      <c r="Q26" s="66">
        <v>41830</v>
      </c>
      <c r="R26" s="67">
        <v>-5.6657901027970299</v>
      </c>
      <c r="S26" s="66">
        <v>12.6935227242778</v>
      </c>
      <c r="T26" s="66">
        <v>12.824813676787</v>
      </c>
      <c r="U26" s="68">
        <v>-1.03431455050802</v>
      </c>
      <c r="V26" s="52"/>
      <c r="W26" s="52"/>
    </row>
    <row r="27" spans="1:23" ht="12" thickBot="1" x14ac:dyDescent="0.2">
      <c r="A27" s="48"/>
      <c r="B27" s="50" t="s">
        <v>25</v>
      </c>
      <c r="C27" s="51"/>
      <c r="D27" s="66">
        <v>271360.4094</v>
      </c>
      <c r="E27" s="66">
        <v>236129</v>
      </c>
      <c r="F27" s="67">
        <v>114.920407658526</v>
      </c>
      <c r="G27" s="66">
        <v>194404.4216</v>
      </c>
      <c r="H27" s="67">
        <v>39.585513110572201</v>
      </c>
      <c r="I27" s="66">
        <v>46029.139600000002</v>
      </c>
      <c r="J27" s="67">
        <v>16.962363707282901</v>
      </c>
      <c r="K27" s="66">
        <v>55967.963499999998</v>
      </c>
      <c r="L27" s="67">
        <v>28.7894498691793</v>
      </c>
      <c r="M27" s="67">
        <v>-0.17758058858082301</v>
      </c>
      <c r="N27" s="66">
        <v>1554142.5466</v>
      </c>
      <c r="O27" s="66">
        <v>20224543.0033</v>
      </c>
      <c r="P27" s="66">
        <v>38778</v>
      </c>
      <c r="Q27" s="66">
        <v>39485</v>
      </c>
      <c r="R27" s="67">
        <v>-1.7905533746992599</v>
      </c>
      <c r="S27" s="66">
        <v>6.9977928051988201</v>
      </c>
      <c r="T27" s="66">
        <v>6.9953162618715998</v>
      </c>
      <c r="U27" s="68">
        <v>3.5390349445435003E-2</v>
      </c>
      <c r="V27" s="52"/>
      <c r="W27" s="52"/>
    </row>
    <row r="28" spans="1:23" ht="12" thickBot="1" x14ac:dyDescent="0.2">
      <c r="A28" s="48"/>
      <c r="B28" s="50" t="s">
        <v>26</v>
      </c>
      <c r="C28" s="51"/>
      <c r="D28" s="66">
        <v>754965.05929999996</v>
      </c>
      <c r="E28" s="66">
        <v>673930</v>
      </c>
      <c r="F28" s="67">
        <v>112.02425464069</v>
      </c>
      <c r="G28" s="66">
        <v>558681.18559999997</v>
      </c>
      <c r="H28" s="67">
        <v>35.1334318676222</v>
      </c>
      <c r="I28" s="66">
        <v>60708.127500000002</v>
      </c>
      <c r="J28" s="67">
        <v>8.0411837279315002</v>
      </c>
      <c r="K28" s="66">
        <v>45552.267200000002</v>
      </c>
      <c r="L28" s="67">
        <v>8.1535352136619395</v>
      </c>
      <c r="M28" s="67">
        <v>0.33271363274756999</v>
      </c>
      <c r="N28" s="66">
        <v>4066719.0523000001</v>
      </c>
      <c r="O28" s="66">
        <v>75387275.133399993</v>
      </c>
      <c r="P28" s="66">
        <v>40778</v>
      </c>
      <c r="Q28" s="66">
        <v>42123</v>
      </c>
      <c r="R28" s="67">
        <v>-3.1930299361393999</v>
      </c>
      <c r="S28" s="66">
        <v>18.514028625729601</v>
      </c>
      <c r="T28" s="66">
        <v>18.1674243501175</v>
      </c>
      <c r="U28" s="68">
        <v>1.8721169909522399</v>
      </c>
      <c r="V28" s="52"/>
      <c r="W28" s="52"/>
    </row>
    <row r="29" spans="1:23" ht="12" thickBot="1" x14ac:dyDescent="0.2">
      <c r="A29" s="48"/>
      <c r="B29" s="50" t="s">
        <v>27</v>
      </c>
      <c r="C29" s="51"/>
      <c r="D29" s="66">
        <v>623348.61219999997</v>
      </c>
      <c r="E29" s="66">
        <v>523950</v>
      </c>
      <c r="F29" s="67">
        <v>118.97101101250099</v>
      </c>
      <c r="G29" s="66">
        <v>453199.26890000002</v>
      </c>
      <c r="H29" s="67">
        <v>37.544046289612197</v>
      </c>
      <c r="I29" s="66">
        <v>106294.234</v>
      </c>
      <c r="J29" s="67">
        <v>17.052132934868201</v>
      </c>
      <c r="K29" s="66">
        <v>98069.919299999994</v>
      </c>
      <c r="L29" s="67">
        <v>21.6394698822075</v>
      </c>
      <c r="M29" s="67">
        <v>8.3861746381593993E-2</v>
      </c>
      <c r="N29" s="66">
        <v>3522197.6384000001</v>
      </c>
      <c r="O29" s="66">
        <v>48639727.266800001</v>
      </c>
      <c r="P29" s="66">
        <v>86102</v>
      </c>
      <c r="Q29" s="66">
        <v>90636</v>
      </c>
      <c r="R29" s="67">
        <v>-5.0024272915839196</v>
      </c>
      <c r="S29" s="66">
        <v>7.2396531114259801</v>
      </c>
      <c r="T29" s="66">
        <v>7.5088317611103701</v>
      </c>
      <c r="U29" s="68">
        <v>-3.7181152956010899</v>
      </c>
      <c r="V29" s="52"/>
      <c r="W29" s="52"/>
    </row>
    <row r="30" spans="1:23" ht="12" thickBot="1" x14ac:dyDescent="0.2">
      <c r="A30" s="48"/>
      <c r="B30" s="50" t="s">
        <v>28</v>
      </c>
      <c r="C30" s="51"/>
      <c r="D30" s="66">
        <v>881740.63210000005</v>
      </c>
      <c r="E30" s="66">
        <v>961565</v>
      </c>
      <c r="F30" s="67">
        <v>91.698494859941903</v>
      </c>
      <c r="G30" s="66">
        <v>773098.94810000004</v>
      </c>
      <c r="H30" s="67">
        <v>14.052752790183201</v>
      </c>
      <c r="I30" s="66">
        <v>163032.22829999999</v>
      </c>
      <c r="J30" s="67">
        <v>18.489816887729699</v>
      </c>
      <c r="K30" s="66">
        <v>127239.209</v>
      </c>
      <c r="L30" s="67">
        <v>16.458334254975799</v>
      </c>
      <c r="M30" s="67">
        <v>0.28130494979735399</v>
      </c>
      <c r="N30" s="66">
        <v>5219591.8256999999</v>
      </c>
      <c r="O30" s="66">
        <v>84326074.623500004</v>
      </c>
      <c r="P30" s="66">
        <v>54998</v>
      </c>
      <c r="Q30" s="66">
        <v>57114</v>
      </c>
      <c r="R30" s="67">
        <v>-3.7048709598347198</v>
      </c>
      <c r="S30" s="66">
        <v>16.032230846576201</v>
      </c>
      <c r="T30" s="66">
        <v>16.050028182232001</v>
      </c>
      <c r="U30" s="68">
        <v>-0.11100972675671</v>
      </c>
      <c r="V30" s="52"/>
      <c r="W30" s="52"/>
    </row>
    <row r="31" spans="1:23" ht="12" thickBot="1" x14ac:dyDescent="0.2">
      <c r="A31" s="48"/>
      <c r="B31" s="50" t="s">
        <v>29</v>
      </c>
      <c r="C31" s="51"/>
      <c r="D31" s="66">
        <v>651906.20299999998</v>
      </c>
      <c r="E31" s="66">
        <v>651448</v>
      </c>
      <c r="F31" s="67">
        <v>100.07033608208199</v>
      </c>
      <c r="G31" s="66">
        <v>497167.3725</v>
      </c>
      <c r="H31" s="67">
        <v>31.124092017925001</v>
      </c>
      <c r="I31" s="66">
        <v>50600.792500000003</v>
      </c>
      <c r="J31" s="67">
        <v>7.7619743863673598</v>
      </c>
      <c r="K31" s="66">
        <v>18807.224099999999</v>
      </c>
      <c r="L31" s="67">
        <v>3.7828757759038201</v>
      </c>
      <c r="M31" s="67">
        <v>1.6904976636078901</v>
      </c>
      <c r="N31" s="66">
        <v>3943059.3933000001</v>
      </c>
      <c r="O31" s="66">
        <v>86171700.727699995</v>
      </c>
      <c r="P31" s="66">
        <v>25306</v>
      </c>
      <c r="Q31" s="66">
        <v>28984</v>
      </c>
      <c r="R31" s="67">
        <v>-12.6897598675131</v>
      </c>
      <c r="S31" s="66">
        <v>25.760934284359401</v>
      </c>
      <c r="T31" s="66">
        <v>25.600628463980101</v>
      </c>
      <c r="U31" s="68">
        <v>0.62228263388972804</v>
      </c>
      <c r="V31" s="52"/>
      <c r="W31" s="52"/>
    </row>
    <row r="32" spans="1:23" ht="12" thickBot="1" x14ac:dyDescent="0.2">
      <c r="A32" s="48"/>
      <c r="B32" s="50" t="s">
        <v>30</v>
      </c>
      <c r="C32" s="51"/>
      <c r="D32" s="66">
        <v>153661.39739999999</v>
      </c>
      <c r="E32" s="66">
        <v>130552</v>
      </c>
      <c r="F32" s="67">
        <v>117.70129710766599</v>
      </c>
      <c r="G32" s="66">
        <v>112692.6162</v>
      </c>
      <c r="H32" s="67">
        <v>36.354450345966796</v>
      </c>
      <c r="I32" s="66">
        <v>41208.057699999998</v>
      </c>
      <c r="J32" s="67">
        <v>26.8174430255442</v>
      </c>
      <c r="K32" s="66">
        <v>31782.915000000001</v>
      </c>
      <c r="L32" s="67">
        <v>28.203192073909801</v>
      </c>
      <c r="M32" s="67">
        <v>0.29654745953918998</v>
      </c>
      <c r="N32" s="66">
        <v>877864.73609999998</v>
      </c>
      <c r="O32" s="66">
        <v>12232896.9133</v>
      </c>
      <c r="P32" s="66">
        <v>31782</v>
      </c>
      <c r="Q32" s="66">
        <v>33664</v>
      </c>
      <c r="R32" s="67">
        <v>-5.59054182509505</v>
      </c>
      <c r="S32" s="66">
        <v>4.8348561261091199</v>
      </c>
      <c r="T32" s="66">
        <v>4.8365235979087497</v>
      </c>
      <c r="U32" s="68">
        <v>-3.4488550561464999E-2</v>
      </c>
      <c r="V32" s="52"/>
      <c r="W32" s="52"/>
    </row>
    <row r="33" spans="1:23" ht="12" thickBot="1" x14ac:dyDescent="0.2">
      <c r="A33" s="48"/>
      <c r="B33" s="50" t="s">
        <v>31</v>
      </c>
      <c r="C33" s="51"/>
      <c r="D33" s="66">
        <v>15.3848</v>
      </c>
      <c r="E33" s="69"/>
      <c r="F33" s="69"/>
      <c r="G33" s="66">
        <v>61.6143</v>
      </c>
      <c r="H33" s="67">
        <v>-75.030471822288007</v>
      </c>
      <c r="I33" s="66">
        <v>2.9956</v>
      </c>
      <c r="J33" s="67">
        <v>19.471166346003798</v>
      </c>
      <c r="K33" s="66">
        <v>10.937099999999999</v>
      </c>
      <c r="L33" s="67">
        <v>17.750911720168901</v>
      </c>
      <c r="M33" s="67">
        <v>-0.72610655475400199</v>
      </c>
      <c r="N33" s="66">
        <v>84.832999999999998</v>
      </c>
      <c r="O33" s="66">
        <v>3260.9672</v>
      </c>
      <c r="P33" s="66">
        <v>6</v>
      </c>
      <c r="Q33" s="66">
        <v>2</v>
      </c>
      <c r="R33" s="67">
        <v>200</v>
      </c>
      <c r="S33" s="66">
        <v>2.5641333333333298</v>
      </c>
      <c r="T33" s="66">
        <v>6.3479000000000001</v>
      </c>
      <c r="U33" s="68">
        <v>-147.56512921844899</v>
      </c>
      <c r="V33" s="52"/>
      <c r="W33" s="52"/>
    </row>
    <row r="34" spans="1:23" ht="12" thickBot="1" x14ac:dyDescent="0.2">
      <c r="A34" s="48"/>
      <c r="B34" s="50" t="s">
        <v>36</v>
      </c>
      <c r="C34" s="51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6">
        <v>3</v>
      </c>
      <c r="P34" s="69"/>
      <c r="Q34" s="69"/>
      <c r="R34" s="69"/>
      <c r="S34" s="69"/>
      <c r="T34" s="69"/>
      <c r="U34" s="70"/>
      <c r="V34" s="52"/>
      <c r="W34" s="52"/>
    </row>
    <row r="35" spans="1:23" ht="12" thickBot="1" x14ac:dyDescent="0.2">
      <c r="A35" s="48"/>
      <c r="B35" s="50" t="s">
        <v>32</v>
      </c>
      <c r="C35" s="51"/>
      <c r="D35" s="66">
        <v>97933.122000000003</v>
      </c>
      <c r="E35" s="66">
        <v>84800</v>
      </c>
      <c r="F35" s="67">
        <v>115.487172169811</v>
      </c>
      <c r="G35" s="66">
        <v>66162.5674</v>
      </c>
      <c r="H35" s="67">
        <v>48.0189264844036</v>
      </c>
      <c r="I35" s="66">
        <v>9220.9166000000005</v>
      </c>
      <c r="J35" s="67">
        <v>9.4155239940170592</v>
      </c>
      <c r="K35" s="66">
        <v>10453.5951</v>
      </c>
      <c r="L35" s="67">
        <v>15.799863141344799</v>
      </c>
      <c r="M35" s="67">
        <v>-0.117919097516987</v>
      </c>
      <c r="N35" s="66">
        <v>512067.90980000002</v>
      </c>
      <c r="O35" s="66">
        <v>17703840.100000001</v>
      </c>
      <c r="P35" s="66">
        <v>6497</v>
      </c>
      <c r="Q35" s="66">
        <v>7127</v>
      </c>
      <c r="R35" s="67">
        <v>-8.8396239652027493</v>
      </c>
      <c r="S35" s="66">
        <v>15.073591195936601</v>
      </c>
      <c r="T35" s="66">
        <v>13.0364796969272</v>
      </c>
      <c r="U35" s="68">
        <v>13.514440404610101</v>
      </c>
      <c r="V35" s="52"/>
      <c r="W35" s="52"/>
    </row>
    <row r="36" spans="1:23" ht="12" customHeight="1" thickBot="1" x14ac:dyDescent="0.2">
      <c r="A36" s="48"/>
      <c r="B36" s="50" t="s">
        <v>37</v>
      </c>
      <c r="C36" s="51"/>
      <c r="D36" s="69"/>
      <c r="E36" s="66">
        <v>505062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52"/>
      <c r="W36" s="52"/>
    </row>
    <row r="37" spans="1:23" ht="12" thickBot="1" x14ac:dyDescent="0.2">
      <c r="A37" s="48"/>
      <c r="B37" s="50" t="s">
        <v>38</v>
      </c>
      <c r="C37" s="51"/>
      <c r="D37" s="69"/>
      <c r="E37" s="66">
        <v>350624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52"/>
      <c r="W37" s="52"/>
    </row>
    <row r="38" spans="1:23" ht="12" thickBot="1" x14ac:dyDescent="0.2">
      <c r="A38" s="48"/>
      <c r="B38" s="50" t="s">
        <v>39</v>
      </c>
      <c r="C38" s="51"/>
      <c r="D38" s="69"/>
      <c r="E38" s="66">
        <v>220940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52"/>
      <c r="W38" s="52"/>
    </row>
    <row r="39" spans="1:23" ht="12" customHeight="1" thickBot="1" x14ac:dyDescent="0.2">
      <c r="A39" s="48"/>
      <c r="B39" s="50" t="s">
        <v>33</v>
      </c>
      <c r="C39" s="51"/>
      <c r="D39" s="66">
        <v>225847.00940000001</v>
      </c>
      <c r="E39" s="66">
        <v>320037</v>
      </c>
      <c r="F39" s="67">
        <v>70.569030893302994</v>
      </c>
      <c r="G39" s="66">
        <v>385843.59220000001</v>
      </c>
      <c r="H39" s="67">
        <v>-41.466694286079203</v>
      </c>
      <c r="I39" s="66">
        <v>12686.182500000001</v>
      </c>
      <c r="J39" s="67">
        <v>5.6171576208615503</v>
      </c>
      <c r="K39" s="66">
        <v>19019.352900000002</v>
      </c>
      <c r="L39" s="67">
        <v>4.9292908537253703</v>
      </c>
      <c r="M39" s="67">
        <v>-0.33298558753804902</v>
      </c>
      <c r="N39" s="66">
        <v>1514516.6640000001</v>
      </c>
      <c r="O39" s="66">
        <v>24489273.619800001</v>
      </c>
      <c r="P39" s="66">
        <v>396</v>
      </c>
      <c r="Q39" s="66">
        <v>407</v>
      </c>
      <c r="R39" s="67">
        <v>-2.7027027027027</v>
      </c>
      <c r="S39" s="66">
        <v>570.32073080808095</v>
      </c>
      <c r="T39" s="66">
        <v>557.51905479115499</v>
      </c>
      <c r="U39" s="68">
        <v>2.24464504363841</v>
      </c>
      <c r="V39" s="52"/>
      <c r="W39" s="52"/>
    </row>
    <row r="40" spans="1:23" ht="12" thickBot="1" x14ac:dyDescent="0.2">
      <c r="A40" s="48"/>
      <c r="B40" s="50" t="s">
        <v>34</v>
      </c>
      <c r="C40" s="51"/>
      <c r="D40" s="66">
        <v>474870.70049999998</v>
      </c>
      <c r="E40" s="66">
        <v>364310</v>
      </c>
      <c r="F40" s="67">
        <v>130.347973017485</v>
      </c>
      <c r="G40" s="66">
        <v>418288.12430000002</v>
      </c>
      <c r="H40" s="67">
        <v>13.5271773002617</v>
      </c>
      <c r="I40" s="66">
        <v>31527.461800000001</v>
      </c>
      <c r="J40" s="67">
        <v>6.6391676232718</v>
      </c>
      <c r="K40" s="66">
        <v>37705.544000000002</v>
      </c>
      <c r="L40" s="67">
        <v>9.0142516149842304</v>
      </c>
      <c r="M40" s="67">
        <v>-0.16385076422713901</v>
      </c>
      <c r="N40" s="66">
        <v>2740875.8722999999</v>
      </c>
      <c r="O40" s="66">
        <v>50613000.939300001</v>
      </c>
      <c r="P40" s="66">
        <v>2547</v>
      </c>
      <c r="Q40" s="66">
        <v>2978</v>
      </c>
      <c r="R40" s="67">
        <v>-14.472800537273301</v>
      </c>
      <c r="S40" s="66">
        <v>186.44314899882201</v>
      </c>
      <c r="T40" s="66">
        <v>174.46905580926801</v>
      </c>
      <c r="U40" s="68">
        <v>6.4223830448335804</v>
      </c>
      <c r="V40" s="52"/>
      <c r="W40" s="52"/>
    </row>
    <row r="41" spans="1:23" ht="12" thickBot="1" x14ac:dyDescent="0.2">
      <c r="A41" s="48"/>
      <c r="B41" s="50" t="s">
        <v>40</v>
      </c>
      <c r="C41" s="51"/>
      <c r="D41" s="69"/>
      <c r="E41" s="66">
        <v>148275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52"/>
      <c r="W41" s="52"/>
    </row>
    <row r="42" spans="1:23" ht="12" thickBot="1" x14ac:dyDescent="0.2">
      <c r="A42" s="48"/>
      <c r="B42" s="50" t="s">
        <v>41</v>
      </c>
      <c r="C42" s="51"/>
      <c r="D42" s="69"/>
      <c r="E42" s="66">
        <v>59570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52"/>
      <c r="W42" s="52"/>
    </row>
    <row r="43" spans="1:23" ht="12" thickBot="1" x14ac:dyDescent="0.2">
      <c r="A43" s="49"/>
      <c r="B43" s="50" t="s">
        <v>35</v>
      </c>
      <c r="C43" s="51"/>
      <c r="D43" s="71">
        <v>27686.452600000001</v>
      </c>
      <c r="E43" s="72"/>
      <c r="F43" s="72"/>
      <c r="G43" s="71">
        <v>53838.630100000002</v>
      </c>
      <c r="H43" s="73">
        <v>-48.575116884335401</v>
      </c>
      <c r="I43" s="71">
        <v>2531.6441</v>
      </c>
      <c r="J43" s="73">
        <v>9.1439814864544999</v>
      </c>
      <c r="K43" s="71">
        <v>-845.42809999999997</v>
      </c>
      <c r="L43" s="73">
        <v>-1.5703001700260599</v>
      </c>
      <c r="M43" s="73">
        <v>-3.9945114197174201</v>
      </c>
      <c r="N43" s="71">
        <v>137929.8174</v>
      </c>
      <c r="O43" s="71">
        <v>3635121.4065999999</v>
      </c>
      <c r="P43" s="71">
        <v>23</v>
      </c>
      <c r="Q43" s="71">
        <v>27</v>
      </c>
      <c r="R43" s="73">
        <v>-14.814814814814801</v>
      </c>
      <c r="S43" s="71">
        <v>1203.75880869565</v>
      </c>
      <c r="T43" s="71">
        <v>382.08022962963003</v>
      </c>
      <c r="U43" s="74">
        <v>68.259403223504805</v>
      </c>
      <c r="V43" s="52"/>
      <c r="W43" s="52"/>
    </row>
  </sheetData>
  <mergeCells count="41">
    <mergeCell ref="B17:C17"/>
    <mergeCell ref="B18:C18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37:C37"/>
    <mergeCell ref="B38:C38"/>
    <mergeCell ref="B39:C39"/>
    <mergeCell ref="B40:C40"/>
    <mergeCell ref="B41:C41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42:C42"/>
    <mergeCell ref="B16:C16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81452</v>
      </c>
      <c r="D2" s="32">
        <v>716827.50237350399</v>
      </c>
      <c r="E2" s="32">
        <v>789018.88796324795</v>
      </c>
      <c r="F2" s="32">
        <v>-72191.385589743601</v>
      </c>
      <c r="G2" s="32">
        <v>789018.88796324795</v>
      </c>
      <c r="H2" s="32">
        <v>-0.100709564505699</v>
      </c>
    </row>
    <row r="3" spans="1:8" ht="14.25" x14ac:dyDescent="0.2">
      <c r="A3" s="32">
        <v>2</v>
      </c>
      <c r="B3" s="33">
        <v>13</v>
      </c>
      <c r="C3" s="32">
        <v>15349.401</v>
      </c>
      <c r="D3" s="32">
        <v>106253.438451448</v>
      </c>
      <c r="E3" s="32">
        <v>83873.040991778194</v>
      </c>
      <c r="F3" s="32">
        <v>22380.397459670199</v>
      </c>
      <c r="G3" s="32">
        <v>83873.040991778194</v>
      </c>
      <c r="H3" s="32">
        <v>0.21063221845659799</v>
      </c>
    </row>
    <row r="4" spans="1:8" ht="14.25" x14ac:dyDescent="0.2">
      <c r="A4" s="32">
        <v>3</v>
      </c>
      <c r="B4" s="33">
        <v>14</v>
      </c>
      <c r="C4" s="32">
        <v>115833</v>
      </c>
      <c r="D4" s="32">
        <v>118635.542220513</v>
      </c>
      <c r="E4" s="32">
        <v>88236.892942734994</v>
      </c>
      <c r="F4" s="32">
        <v>30398.6492777778</v>
      </c>
      <c r="G4" s="32">
        <v>88236.892942734994</v>
      </c>
      <c r="H4" s="32">
        <v>0.25623559945698698</v>
      </c>
    </row>
    <row r="5" spans="1:8" ht="14.25" x14ac:dyDescent="0.2">
      <c r="A5" s="32">
        <v>4</v>
      </c>
      <c r="B5" s="33">
        <v>15</v>
      </c>
      <c r="C5" s="32">
        <v>14255</v>
      </c>
      <c r="D5" s="32">
        <v>73497.732941880298</v>
      </c>
      <c r="E5" s="32">
        <v>61806.6774470085</v>
      </c>
      <c r="F5" s="32">
        <v>11691.0554948718</v>
      </c>
      <c r="G5" s="32">
        <v>61806.6774470085</v>
      </c>
      <c r="H5" s="32">
        <v>0.15906688583329101</v>
      </c>
    </row>
    <row r="6" spans="1:8" ht="14.25" x14ac:dyDescent="0.2">
      <c r="A6" s="32">
        <v>5</v>
      </c>
      <c r="B6" s="33">
        <v>16</v>
      </c>
      <c r="C6" s="32">
        <v>4480</v>
      </c>
      <c r="D6" s="32">
        <v>160235.461704274</v>
      </c>
      <c r="E6" s="32">
        <v>138422.949542735</v>
      </c>
      <c r="F6" s="32">
        <v>21812.5121615385</v>
      </c>
      <c r="G6" s="32">
        <v>138422.949542735</v>
      </c>
      <c r="H6" s="32">
        <v>0.13612787038236901</v>
      </c>
    </row>
    <row r="7" spans="1:8" ht="14.25" x14ac:dyDescent="0.2">
      <c r="A7" s="32">
        <v>6</v>
      </c>
      <c r="B7" s="33">
        <v>17</v>
      </c>
      <c r="C7" s="32">
        <v>24495</v>
      </c>
      <c r="D7" s="32">
        <v>346965.845419658</v>
      </c>
      <c r="E7" s="32">
        <v>292278.05527264997</v>
      </c>
      <c r="F7" s="32">
        <v>54687.790147008498</v>
      </c>
      <c r="G7" s="32">
        <v>292278.05527264997</v>
      </c>
      <c r="H7" s="32">
        <v>0.157617214688273</v>
      </c>
    </row>
    <row r="8" spans="1:8" ht="14.25" x14ac:dyDescent="0.2">
      <c r="A8" s="32">
        <v>7</v>
      </c>
      <c r="B8" s="33">
        <v>18</v>
      </c>
      <c r="C8" s="32">
        <v>34228</v>
      </c>
      <c r="D8" s="32">
        <v>125784.04841965799</v>
      </c>
      <c r="E8" s="32">
        <v>106980.036991453</v>
      </c>
      <c r="F8" s="32">
        <v>18804.0114282051</v>
      </c>
      <c r="G8" s="32">
        <v>106980.036991453</v>
      </c>
      <c r="H8" s="32">
        <v>0.14949440461217001</v>
      </c>
    </row>
    <row r="9" spans="1:8" ht="14.25" x14ac:dyDescent="0.2">
      <c r="A9" s="32">
        <v>8</v>
      </c>
      <c r="B9" s="33">
        <v>19</v>
      </c>
      <c r="C9" s="32">
        <v>25673</v>
      </c>
      <c r="D9" s="32">
        <v>125432.506823932</v>
      </c>
      <c r="E9" s="32">
        <v>138664.220025641</v>
      </c>
      <c r="F9" s="32">
        <v>-13231.713201709401</v>
      </c>
      <c r="G9" s="32">
        <v>138664.220025641</v>
      </c>
      <c r="H9" s="32">
        <v>-0.105488708922023</v>
      </c>
    </row>
    <row r="10" spans="1:8" ht="14.25" x14ac:dyDescent="0.2">
      <c r="A10" s="32">
        <v>9</v>
      </c>
      <c r="B10" s="33">
        <v>21</v>
      </c>
      <c r="C10" s="32">
        <v>146444</v>
      </c>
      <c r="D10" s="32">
        <v>600218.85959999997</v>
      </c>
      <c r="E10" s="32">
        <v>558740.21649999998</v>
      </c>
      <c r="F10" s="32">
        <v>41478.643100000001</v>
      </c>
      <c r="G10" s="32">
        <v>558740.21649999998</v>
      </c>
      <c r="H10" s="32">
        <v>6.9105864363612907E-2</v>
      </c>
    </row>
    <row r="11" spans="1:8" ht="14.25" x14ac:dyDescent="0.2">
      <c r="A11" s="32">
        <v>10</v>
      </c>
      <c r="B11" s="33">
        <v>22</v>
      </c>
      <c r="C11" s="32">
        <v>33287.94</v>
      </c>
      <c r="D11" s="32">
        <v>544321.97005982895</v>
      </c>
      <c r="E11" s="32">
        <v>504267.74333418801</v>
      </c>
      <c r="F11" s="32">
        <v>40054.226725640998</v>
      </c>
      <c r="G11" s="32">
        <v>504267.74333418801</v>
      </c>
      <c r="H11" s="32">
        <v>7.3585541148079095E-2</v>
      </c>
    </row>
    <row r="12" spans="1:8" ht="14.25" x14ac:dyDescent="0.2">
      <c r="A12" s="32">
        <v>11</v>
      </c>
      <c r="B12" s="33">
        <v>23</v>
      </c>
      <c r="C12" s="32">
        <v>206080.652</v>
      </c>
      <c r="D12" s="32">
        <v>1599198.6565906</v>
      </c>
      <c r="E12" s="32">
        <v>1382365.7359393199</v>
      </c>
      <c r="F12" s="32">
        <v>216832.92065128201</v>
      </c>
      <c r="G12" s="32">
        <v>1382365.7359393199</v>
      </c>
      <c r="H12" s="32">
        <v>0.13558848349307501</v>
      </c>
    </row>
    <row r="13" spans="1:8" ht="14.25" x14ac:dyDescent="0.2">
      <c r="A13" s="32">
        <v>12</v>
      </c>
      <c r="B13" s="33">
        <v>24</v>
      </c>
      <c r="C13" s="32">
        <v>37825.521999999997</v>
      </c>
      <c r="D13" s="32">
        <v>1216284.7750444401</v>
      </c>
      <c r="E13" s="32">
        <v>1142735.7748752099</v>
      </c>
      <c r="F13" s="32">
        <v>73549.0001692308</v>
      </c>
      <c r="G13" s="32">
        <v>1142735.7748752099</v>
      </c>
      <c r="H13" s="32">
        <v>6.0470213619621398E-2</v>
      </c>
    </row>
    <row r="14" spans="1:8" ht="14.25" x14ac:dyDescent="0.2">
      <c r="A14" s="32">
        <v>13</v>
      </c>
      <c r="B14" s="33">
        <v>25</v>
      </c>
      <c r="C14" s="32">
        <v>86652</v>
      </c>
      <c r="D14" s="32">
        <v>992971.46920000005</v>
      </c>
      <c r="E14" s="32">
        <v>939046.80220000003</v>
      </c>
      <c r="F14" s="32">
        <v>53924.667000000001</v>
      </c>
      <c r="G14" s="32">
        <v>939046.80220000003</v>
      </c>
      <c r="H14" s="32">
        <v>5.4306360930435497E-2</v>
      </c>
    </row>
    <row r="15" spans="1:8" ht="14.25" x14ac:dyDescent="0.2">
      <c r="A15" s="32">
        <v>14</v>
      </c>
      <c r="B15" s="33">
        <v>26</v>
      </c>
      <c r="C15" s="32">
        <v>79074</v>
      </c>
      <c r="D15" s="32">
        <v>378721.20785239403</v>
      </c>
      <c r="E15" s="32">
        <v>329962.62001429498</v>
      </c>
      <c r="F15" s="32">
        <v>48758.587838098501</v>
      </c>
      <c r="G15" s="32">
        <v>329962.62001429498</v>
      </c>
      <c r="H15" s="32">
        <v>0.128745332522023</v>
      </c>
    </row>
    <row r="16" spans="1:8" ht="14.25" x14ac:dyDescent="0.2">
      <c r="A16" s="32">
        <v>15</v>
      </c>
      <c r="B16" s="33">
        <v>27</v>
      </c>
      <c r="C16" s="32">
        <v>148227.606</v>
      </c>
      <c r="D16" s="32">
        <v>984822.07330000005</v>
      </c>
      <c r="E16" s="32">
        <v>886113.85809999995</v>
      </c>
      <c r="F16" s="32">
        <v>98708.215200000006</v>
      </c>
      <c r="G16" s="32">
        <v>886113.85809999995</v>
      </c>
      <c r="H16" s="32">
        <v>0.100229491068618</v>
      </c>
    </row>
    <row r="17" spans="1:8" ht="14.25" x14ac:dyDescent="0.2">
      <c r="A17" s="32">
        <v>16</v>
      </c>
      <c r="B17" s="33">
        <v>29</v>
      </c>
      <c r="C17" s="32">
        <v>214525</v>
      </c>
      <c r="D17" s="32">
        <v>2655721.0201529898</v>
      </c>
      <c r="E17" s="32">
        <v>2484663.0034982902</v>
      </c>
      <c r="F17" s="32">
        <v>171058.016654701</v>
      </c>
      <c r="G17" s="32">
        <v>2484663.0034982902</v>
      </c>
      <c r="H17" s="32">
        <v>6.4411139331512504E-2</v>
      </c>
    </row>
    <row r="18" spans="1:8" ht="14.25" x14ac:dyDescent="0.2">
      <c r="A18" s="32">
        <v>17</v>
      </c>
      <c r="B18" s="33">
        <v>31</v>
      </c>
      <c r="C18" s="32">
        <v>57037.947</v>
      </c>
      <c r="D18" s="32">
        <v>232412.37504433101</v>
      </c>
      <c r="E18" s="32">
        <v>899182.54436304094</v>
      </c>
      <c r="F18" s="32">
        <v>-666770.16931870999</v>
      </c>
      <c r="G18" s="32">
        <v>899182.54436304094</v>
      </c>
      <c r="H18" s="32">
        <v>-2.8689099244028098</v>
      </c>
    </row>
    <row r="19" spans="1:8" ht="14.25" x14ac:dyDescent="0.2">
      <c r="A19" s="32">
        <v>18</v>
      </c>
      <c r="B19" s="33">
        <v>32</v>
      </c>
      <c r="C19" s="32">
        <v>13860.379000000001</v>
      </c>
      <c r="D19" s="32">
        <v>205965.54832079299</v>
      </c>
      <c r="E19" s="32">
        <v>186346.36152766799</v>
      </c>
      <c r="F19" s="32">
        <v>19619.1867931243</v>
      </c>
      <c r="G19" s="32">
        <v>186346.36152766799</v>
      </c>
      <c r="H19" s="32">
        <v>9.5254701347272305E-2</v>
      </c>
    </row>
    <row r="20" spans="1:8" ht="14.25" x14ac:dyDescent="0.2">
      <c r="A20" s="32">
        <v>19</v>
      </c>
      <c r="B20" s="33">
        <v>33</v>
      </c>
      <c r="C20" s="32">
        <v>41951.853000000003</v>
      </c>
      <c r="D20" s="32">
        <v>500886.43289027299</v>
      </c>
      <c r="E20" s="32">
        <v>393512.17520160298</v>
      </c>
      <c r="F20" s="32">
        <v>107374.25768867</v>
      </c>
      <c r="G20" s="32">
        <v>393512.17520160298</v>
      </c>
      <c r="H20" s="32">
        <v>0.21436846885447999</v>
      </c>
    </row>
    <row r="21" spans="1:8" ht="14.25" x14ac:dyDescent="0.2">
      <c r="A21" s="32">
        <v>20</v>
      </c>
      <c r="B21" s="33">
        <v>34</v>
      </c>
      <c r="C21" s="32">
        <v>53477.877999999997</v>
      </c>
      <c r="D21" s="32">
        <v>271360.37507667299</v>
      </c>
      <c r="E21" s="32">
        <v>225331.29318228</v>
      </c>
      <c r="F21" s="32">
        <v>46029.081894393203</v>
      </c>
      <c r="G21" s="32">
        <v>225331.29318228</v>
      </c>
      <c r="H21" s="32">
        <v>0.16962344587483599</v>
      </c>
    </row>
    <row r="22" spans="1:8" ht="14.25" x14ac:dyDescent="0.2">
      <c r="A22" s="32">
        <v>21</v>
      </c>
      <c r="B22" s="33">
        <v>35</v>
      </c>
      <c r="C22" s="32">
        <v>36260.097000000002</v>
      </c>
      <c r="D22" s="32">
        <v>754965.05948672595</v>
      </c>
      <c r="E22" s="32">
        <v>694256.93510472297</v>
      </c>
      <c r="F22" s="32">
        <v>60708.124382002497</v>
      </c>
      <c r="G22" s="32">
        <v>694256.93510472297</v>
      </c>
      <c r="H22" s="32">
        <v>8.0411833129437504E-2</v>
      </c>
    </row>
    <row r="23" spans="1:8" ht="14.25" x14ac:dyDescent="0.2">
      <c r="A23" s="32">
        <v>22</v>
      </c>
      <c r="B23" s="33">
        <v>36</v>
      </c>
      <c r="C23" s="32">
        <v>107129.571</v>
      </c>
      <c r="D23" s="32">
        <v>623348.61134070798</v>
      </c>
      <c r="E23" s="32">
        <v>517054.36608414399</v>
      </c>
      <c r="F23" s="32">
        <v>106294.245256564</v>
      </c>
      <c r="G23" s="32">
        <v>517054.36608414399</v>
      </c>
      <c r="H23" s="32">
        <v>0.170521347641963</v>
      </c>
    </row>
    <row r="24" spans="1:8" ht="14.25" x14ac:dyDescent="0.2">
      <c r="A24" s="32">
        <v>23</v>
      </c>
      <c r="B24" s="33">
        <v>37</v>
      </c>
      <c r="C24" s="32">
        <v>82561.414000000004</v>
      </c>
      <c r="D24" s="32">
        <v>881740.62912920397</v>
      </c>
      <c r="E24" s="32">
        <v>718708.38698947395</v>
      </c>
      <c r="F24" s="32">
        <v>163032.242139729</v>
      </c>
      <c r="G24" s="32">
        <v>718708.38698947395</v>
      </c>
      <c r="H24" s="32">
        <v>0.18489818519618201</v>
      </c>
    </row>
    <row r="25" spans="1:8" ht="14.25" x14ac:dyDescent="0.2">
      <c r="A25" s="32">
        <v>24</v>
      </c>
      <c r="B25" s="33">
        <v>38</v>
      </c>
      <c r="C25" s="32">
        <v>131639.45000000001</v>
      </c>
      <c r="D25" s="32">
        <v>651906.24826017697</v>
      </c>
      <c r="E25" s="32">
        <v>601305.37621415895</v>
      </c>
      <c r="F25" s="32">
        <v>50600.872046017699</v>
      </c>
      <c r="G25" s="32">
        <v>601305.37621415895</v>
      </c>
      <c r="H25" s="32">
        <v>7.7619860495374199E-2</v>
      </c>
    </row>
    <row r="26" spans="1:8" ht="14.25" x14ac:dyDescent="0.2">
      <c r="A26" s="32">
        <v>25</v>
      </c>
      <c r="B26" s="33">
        <v>39</v>
      </c>
      <c r="C26" s="32">
        <v>123644.571</v>
      </c>
      <c r="D26" s="32">
        <v>153661.36424738701</v>
      </c>
      <c r="E26" s="32">
        <v>112453.32342694599</v>
      </c>
      <c r="F26" s="32">
        <v>41208.040820440998</v>
      </c>
      <c r="G26" s="32">
        <v>112453.32342694599</v>
      </c>
      <c r="H26" s="32">
        <v>0.26817437826530199</v>
      </c>
    </row>
    <row r="27" spans="1:8" ht="14.25" x14ac:dyDescent="0.2">
      <c r="A27" s="32">
        <v>26</v>
      </c>
      <c r="B27" s="33">
        <v>40</v>
      </c>
      <c r="C27" s="32">
        <v>4</v>
      </c>
      <c r="D27" s="32">
        <v>15.3848</v>
      </c>
      <c r="E27" s="32">
        <v>12.389200000000001</v>
      </c>
      <c r="F27" s="32">
        <v>2.9956</v>
      </c>
      <c r="G27" s="32">
        <v>12.389200000000001</v>
      </c>
      <c r="H27" s="32">
        <v>0.19471166346003799</v>
      </c>
    </row>
    <row r="28" spans="1:8" ht="14.25" x14ac:dyDescent="0.2">
      <c r="A28" s="32">
        <v>27</v>
      </c>
      <c r="B28" s="33">
        <v>42</v>
      </c>
      <c r="C28" s="32">
        <v>5347.4089999999997</v>
      </c>
      <c r="D28" s="32">
        <v>97933.121499999994</v>
      </c>
      <c r="E28" s="32">
        <v>88712.207500000004</v>
      </c>
      <c r="F28" s="32">
        <v>9220.9140000000007</v>
      </c>
      <c r="G28" s="32">
        <v>88712.207500000004</v>
      </c>
      <c r="H28" s="32">
        <v>9.4155213872152504E-2</v>
      </c>
    </row>
    <row r="29" spans="1:8" ht="14.25" x14ac:dyDescent="0.2">
      <c r="A29" s="32">
        <v>28</v>
      </c>
      <c r="B29" s="33">
        <v>75</v>
      </c>
      <c r="C29" s="32">
        <v>415</v>
      </c>
      <c r="D29" s="32">
        <v>225847.008547009</v>
      </c>
      <c r="E29" s="32">
        <v>213160.82564102599</v>
      </c>
      <c r="F29" s="32">
        <v>12686.1829059829</v>
      </c>
      <c r="G29" s="32">
        <v>213160.82564102599</v>
      </c>
      <c r="H29" s="32">
        <v>5.6171578218368802E-2</v>
      </c>
    </row>
    <row r="30" spans="1:8" ht="14.25" x14ac:dyDescent="0.2">
      <c r="A30" s="32">
        <v>29</v>
      </c>
      <c r="B30" s="33">
        <v>76</v>
      </c>
      <c r="C30" s="32">
        <v>2990</v>
      </c>
      <c r="D30" s="32">
        <v>474870.68939145299</v>
      </c>
      <c r="E30" s="32">
        <v>443343.23714786302</v>
      </c>
      <c r="F30" s="32">
        <v>31527.452243589702</v>
      </c>
      <c r="G30" s="32">
        <v>443343.23714786302</v>
      </c>
      <c r="H30" s="32">
        <v>6.6391657661567197E-2</v>
      </c>
    </row>
    <row r="31" spans="1:8" ht="14.25" x14ac:dyDescent="0.2">
      <c r="A31" s="32">
        <v>30</v>
      </c>
      <c r="B31" s="33">
        <v>99</v>
      </c>
      <c r="C31" s="32">
        <v>25</v>
      </c>
      <c r="D31" s="32">
        <v>27686.4524619923</v>
      </c>
      <c r="E31" s="32">
        <v>25154.8079419106</v>
      </c>
      <c r="F31" s="32">
        <v>2531.6445200816902</v>
      </c>
      <c r="G31" s="32">
        <v>25154.8079419106</v>
      </c>
      <c r="H31" s="32">
        <v>9.1439830493166493E-2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2014-05-19T06:32:29Z</dcterms:modified>
</cp:coreProperties>
</file>